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kumar/Documents/Beth/JAD/manuscripts/2022/JAD-221220/final/"/>
    </mc:Choice>
  </mc:AlternateContent>
  <xr:revisionPtr revIDLastSave="0" documentId="13_ncr:1_{3DB7CED4-4166-4F47-BE06-96CF082BC695}" xr6:coauthVersionLast="47" xr6:coauthVersionMax="47" xr10:uidLastSave="{00000000-0000-0000-0000-000000000000}"/>
  <bookViews>
    <workbookView xWindow="820" yWindow="600" windowWidth="23640" windowHeight="15000" tabRatio="785" xr2:uid="{60C6896F-4333-42AD-9004-C7F703708296}"/>
  </bookViews>
  <sheets>
    <sheet name="Supp Table 1" sheetId="1" r:id="rId1"/>
    <sheet name="Supp Table 2" sheetId="2" r:id="rId2"/>
    <sheet name="Supp Table 3" sheetId="3" r:id="rId3"/>
    <sheet name="Supp Table 4" sheetId="4" r:id="rId4"/>
    <sheet name="Supp Table 5" sheetId="5" r:id="rId5"/>
    <sheet name="Supp Table 6" sheetId="6" r:id="rId6"/>
    <sheet name="Supp Table 7" sheetId="7" r:id="rId7"/>
    <sheet name="Supp Table 8" sheetId="8" r:id="rId8"/>
  </sheets>
  <definedNames>
    <definedName name="_xlnm.Print_Area" localSheetId="0">'Supp Table 1'!$B$2:$D$20</definedName>
    <definedName name="_xlnm.Print_Area" localSheetId="1">'Supp Table 2'!$A$4:$G$15</definedName>
    <definedName name="_xlnm.Print_Area" localSheetId="4">Tabla13[#All]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6" l="1"/>
  <c r="I9" i="6"/>
  <c r="I8" i="6"/>
  <c r="I7" i="6"/>
  <c r="I6" i="6"/>
  <c r="I5" i="6"/>
</calcChain>
</file>

<file path=xl/sharedStrings.xml><?xml version="1.0" encoding="utf-8"?>
<sst xmlns="http://schemas.openxmlformats.org/spreadsheetml/2006/main" count="459" uniqueCount="288">
  <si>
    <t xml:space="preserve">    Controls           n (%N)</t>
  </si>
  <si>
    <t>Arthritis</t>
  </si>
  <si>
    <t>1.634 (54.1)</t>
  </si>
  <si>
    <t>354 (51.2)</t>
  </si>
  <si>
    <t>NS</t>
  </si>
  <si>
    <t>Atherosclerosis</t>
  </si>
  <si>
    <t>88 (2.9)</t>
  </si>
  <si>
    <t>17 (3.4)</t>
  </si>
  <si>
    <t>Isquemic Heart disease</t>
  </si>
  <si>
    <t>556 (18.2)</t>
  </si>
  <si>
    <t>97 (15.2)</t>
  </si>
  <si>
    <t>Diabetes Mellitus</t>
  </si>
  <si>
    <t>1.076 (35.4)</t>
  </si>
  <si>
    <t>155 (26.8)</t>
  </si>
  <si>
    <t>Cerebrovascular disease</t>
  </si>
  <si>
    <t>448 (14.6)</t>
  </si>
  <si>
    <t>67 (15.8)</t>
  </si>
  <si>
    <t>Hepatic diseases</t>
  </si>
  <si>
    <t>126 (4.2)</t>
  </si>
  <si>
    <t>14 (2.3)</t>
  </si>
  <si>
    <t>Respiratory diseases</t>
  </si>
  <si>
    <t>719 (23.6)</t>
  </si>
  <si>
    <t>96 (14.8)</t>
  </si>
  <si>
    <t>Hyperlipidemia</t>
  </si>
  <si>
    <t>554 (18.5)</t>
  </si>
  <si>
    <t>135 (19)</t>
  </si>
  <si>
    <t>Hypertension</t>
  </si>
  <si>
    <t>2.342 (78.3)</t>
  </si>
  <si>
    <t>461 (69.1)</t>
  </si>
  <si>
    <t>Chronic Renal Failure</t>
  </si>
  <si>
    <t>366 (12)</t>
  </si>
  <si>
    <t>61 (9.8)</t>
  </si>
  <si>
    <t>Benign Neoplasm</t>
  </si>
  <si>
    <t>126 (4.1)</t>
  </si>
  <si>
    <t>27 (2.9)</t>
  </si>
  <si>
    <t>Malign Neoplasm</t>
  </si>
  <si>
    <t>256 (8.4)</t>
  </si>
  <si>
    <t>31 (5.6)</t>
  </si>
  <si>
    <t>Parkinson' disease</t>
  </si>
  <si>
    <t>15 (0.5)</t>
  </si>
  <si>
    <t>35 (10.9)</t>
  </si>
  <si>
    <t>Anxiety disorders</t>
  </si>
  <si>
    <t>623 (20.6)</t>
  </si>
  <si>
    <t>136 (18.4)</t>
  </si>
  <si>
    <t>Delirant desorders</t>
  </si>
  <si>
    <t>4 (0.2)</t>
  </si>
  <si>
    <t>4 (0.6)</t>
  </si>
  <si>
    <t>Schizophrenia disorder</t>
  </si>
  <si>
    <t>5 (0.2)</t>
  </si>
  <si>
    <t>0 (0.2)</t>
  </si>
  <si>
    <t>Sleep disorders</t>
  </si>
  <si>
    <t>224 (7.6)</t>
  </si>
  <si>
    <t>62 (8.6)</t>
  </si>
  <si>
    <t>Toxic Abuse</t>
  </si>
  <si>
    <t>21 (0.7)</t>
  </si>
  <si>
    <t>5 (0.9)</t>
  </si>
  <si>
    <t>Clinical index</t>
  </si>
  <si>
    <t>Score</t>
  </si>
  <si>
    <t>Alzheimer's disease</t>
  </si>
  <si>
    <t>Vascular Dementia</t>
  </si>
  <si>
    <t>Secondary Dementia</t>
  </si>
  <si>
    <t xml:space="preserve"> Dementia NOS</t>
  </si>
  <si>
    <t>MMSE</t>
  </si>
  <si>
    <t>0 - 15</t>
  </si>
  <si>
    <t>140 (21.1%)</t>
  </si>
  <si>
    <t>16 - 23</t>
  </si>
  <si>
    <t>100 (55.9%)</t>
  </si>
  <si>
    <t>24 - 30</t>
  </si>
  <si>
    <t>128 (19.3%)</t>
  </si>
  <si>
    <t>31 (17.3%)</t>
  </si>
  <si>
    <t>7 (26.9%)</t>
  </si>
  <si>
    <t>1 (6.7%)</t>
  </si>
  <si>
    <t>Blessed cognitive</t>
  </si>
  <si>
    <t>Blessed functional</t>
  </si>
  <si>
    <t>Blessed behaviour</t>
  </si>
  <si>
    <t>Mild cognitive decline</t>
  </si>
  <si>
    <t>Global Deterioration</t>
  </si>
  <si>
    <t>Moderate cognitive decline (Mild Dementia)</t>
  </si>
  <si>
    <t>Scale (GDS)</t>
  </si>
  <si>
    <t>Moderately severe cognitive decline (Moderate Dementia)</t>
  </si>
  <si>
    <t>80 (12%)</t>
  </si>
  <si>
    <t>Severe cognitive decline (Moderately Severe Dementia)</t>
  </si>
  <si>
    <t>Very severe cognitive decline (Severe Dementia)</t>
  </si>
  <si>
    <t>Persons included</t>
  </si>
  <si>
    <t>Survivors at 31/12/2017</t>
  </si>
  <si>
    <t>Cumulative mortality rate at 31/12/2017</t>
  </si>
  <si>
    <t>Follow-up (months) (median ± SD)</t>
  </si>
  <si>
    <t>Year diagnosis / inclusion</t>
  </si>
  <si>
    <t>Controls</t>
  </si>
  <si>
    <t>Dementia</t>
  </si>
  <si>
    <t>125.8 ± 42.5</t>
  </si>
  <si>
    <t>111.0 ± 34.5</t>
  </si>
  <si>
    <t>116.7 ± 40.3</t>
  </si>
  <si>
    <t>100.4 ± 37.4</t>
  </si>
  <si>
    <t>117.3 ± 35.3</t>
  </si>
  <si>
    <t>106.0 ± 34.9</t>
  </si>
  <si>
    <t>109.1 ± 31.1</t>
  </si>
  <si>
    <t>97.7 ± 31.1</t>
  </si>
  <si>
    <t>101.9 ± 27.2</t>
  </si>
  <si>
    <t>97.8 ± 25.7</t>
  </si>
  <si>
    <t>95.9 ± 21.1</t>
  </si>
  <si>
    <t>92.3 ± 21</t>
  </si>
  <si>
    <t>88.1 ± 16.4</t>
  </si>
  <si>
    <t>86.1 ± 15.9</t>
  </si>
  <si>
    <t>77.5 ± 13</t>
  </si>
  <si>
    <t>76.6 ± 12.6</t>
  </si>
  <si>
    <t>69.6 ± 6.8</t>
  </si>
  <si>
    <t>70.2 ± 4.9</t>
  </si>
  <si>
    <t>Total</t>
  </si>
  <si>
    <t>97.4 ± 31.0</t>
  </si>
  <si>
    <t>91.4 ± 27.5</t>
  </si>
  <si>
    <t>Dementia NOS</t>
  </si>
  <si>
    <t>HCE (t-3)</t>
  </si>
  <si>
    <t>N</t>
  </si>
  <si>
    <t>Mean</t>
  </si>
  <si>
    <t>DS</t>
  </si>
  <si>
    <t>HCE (t-2)</t>
  </si>
  <si>
    <t>HCE (t-1)</t>
  </si>
  <si>
    <t>HCE (t0)</t>
  </si>
  <si>
    <t>HCE (t+1)</t>
  </si>
  <si>
    <t>HCE (t+2)</t>
  </si>
  <si>
    <t>HCE (t+3)</t>
  </si>
  <si>
    <t>HCE (t+4)</t>
  </si>
  <si>
    <t>HCE (t+5)</t>
  </si>
  <si>
    <t>HCE (t+6)</t>
  </si>
  <si>
    <t>HCE (t+7)</t>
  </si>
  <si>
    <t>HCE (t+8)</t>
  </si>
  <si>
    <t>HCE (t+9)</t>
  </si>
  <si>
    <t>HCE (t+10)</t>
  </si>
  <si>
    <t>Cost Component</t>
  </si>
  <si>
    <t>t-3</t>
  </si>
  <si>
    <t>t-2</t>
  </si>
  <si>
    <t>t-1</t>
  </si>
  <si>
    <t>t0</t>
  </si>
  <si>
    <t>t+1</t>
  </si>
  <si>
    <t>t+2</t>
  </si>
  <si>
    <t>t+3</t>
  </si>
  <si>
    <t>t+4</t>
  </si>
  <si>
    <t>t+5</t>
  </si>
  <si>
    <t>t+6</t>
  </si>
  <si>
    <t>t+7</t>
  </si>
  <si>
    <t>t+8</t>
  </si>
  <si>
    <t>t+9</t>
  </si>
  <si>
    <t>t+10</t>
  </si>
  <si>
    <t>Primary care visits</t>
  </si>
  <si>
    <t>Specialized care visits</t>
  </si>
  <si>
    <t>Emergency Room</t>
  </si>
  <si>
    <t xml:space="preserve">Acute Inpatient </t>
  </si>
  <si>
    <t>Pharmacy</t>
  </si>
  <si>
    <t>Long-stay Inpatient</t>
  </si>
  <si>
    <t>Ambulatory Day Hospital</t>
  </si>
  <si>
    <t>Nursing home</t>
  </si>
  <si>
    <t>Total HCE</t>
  </si>
  <si>
    <t>(Intercept)</t>
  </si>
  <si>
    <t>Reference category</t>
  </si>
  <si>
    <t>Factor</t>
  </si>
  <si>
    <t>Main Coefficients</t>
  </si>
  <si>
    <t>RR (95% CI)</t>
  </si>
  <si>
    <t>Significant at</t>
  </si>
  <si>
    <t>factor(dxrc_butlleti &gt; 0),L</t>
  </si>
  <si>
    <t>Intercept</t>
  </si>
  <si>
    <t>factor(edat_agr),L</t>
  </si>
  <si>
    <t>Dementia=NO</t>
  </si>
  <si>
    <t>Dementia=YES</t>
  </si>
  <si>
    <t xml:space="preserve">factor(edat_agr),Q </t>
  </si>
  <si>
    <t>Age &lt; 65 y</t>
  </si>
  <si>
    <t>age 64 - 75 y</t>
  </si>
  <si>
    <t>factor(edat_agr),C</t>
  </si>
  <si>
    <t>age 75 - 84 y</t>
  </si>
  <si>
    <t>age &gt; 84y</t>
  </si>
  <si>
    <t>factor(sexe),L</t>
  </si>
  <si>
    <t>Sex= Male</t>
  </si>
  <si>
    <t>sexe= female</t>
  </si>
  <si>
    <t>Follow_up</t>
  </si>
  <si>
    <t>Follow-up= 0</t>
  </si>
  <si>
    <t>Follow_up months</t>
  </si>
  <si>
    <t>Exitus= NO</t>
  </si>
  <si>
    <t>Exitus= Yes</t>
  </si>
  <si>
    <t>factor(Exitus),L</t>
  </si>
  <si>
    <t>Dementia=SI * Exitus=NO</t>
  </si>
  <si>
    <t>Dementia=SI *Exitus= Yes</t>
  </si>
  <si>
    <t>factor(dxrc_butlleti &gt; 0),L:factor(Exitus),L</t>
  </si>
  <si>
    <t>95% CI</t>
  </si>
  <si>
    <t>Dementia=YES; Clinical Dementia Rate (CDR)=Mild</t>
  </si>
  <si>
    <t>Dementia=YES; Clinical Dementia Rate (CDR)=Moderate</t>
  </si>
  <si>
    <t>Dementia=YES; Clinical Dementia Rate (CDR)=Severe</t>
  </si>
  <si>
    <t xml:space="preserve">CRG Status = 1 Healthy </t>
  </si>
  <si>
    <t>status=2</t>
  </si>
  <si>
    <t>status=3</t>
  </si>
  <si>
    <t>status=4</t>
  </si>
  <si>
    <t>status=5</t>
  </si>
  <si>
    <t>status=6</t>
  </si>
  <si>
    <t>status=7</t>
  </si>
  <si>
    <t>status=8</t>
  </si>
  <si>
    <t>status=9</t>
  </si>
  <si>
    <t>Dementia=NO * Exitus = NO</t>
  </si>
  <si>
    <t>Dementia=YES; Clinical Dementia Rate (CDR)=Mild * Exitus=YES</t>
  </si>
  <si>
    <t>Dementia=YES; Clinical Dementia Rate (CDR)=Moderate * Exitus=YES</t>
  </si>
  <si>
    <t>Dementia=YES; Clinical Dementia Rate (CDR)=Severe * Exitus=YES</t>
  </si>
  <si>
    <t>Dementia             n (%N)</t>
  </si>
  <si>
    <t>mean ± SD</t>
  </si>
  <si>
    <t>396 (59.6%)</t>
  </si>
  <si>
    <t>2.97 ± 1.57</t>
  </si>
  <si>
    <t>0.65 ±1.44</t>
  </si>
  <si>
    <t>3.06 ± 1.7</t>
  </si>
  <si>
    <t>64 (9.6%)</t>
  </si>
  <si>
    <t>443 (66.3%)</t>
  </si>
  <si>
    <t>76 (11.4%)</t>
  </si>
  <si>
    <t>5 (0.7%)</t>
  </si>
  <si>
    <t>48 (26.8%)</t>
  </si>
  <si>
    <t>3.43 ± 1.72</t>
  </si>
  <si>
    <t>1.63 ± 2.0</t>
  </si>
  <si>
    <t>3.68 ± 1.58</t>
  </si>
  <si>
    <t>9 (5.1%)</t>
  </si>
  <si>
    <t>86 (49.1%)</t>
  </si>
  <si>
    <t>42 (24.0%)</t>
  </si>
  <si>
    <t>37 (21.1%)</t>
  </si>
  <si>
    <t>1 (0.6%)</t>
  </si>
  <si>
    <t>Other degenerative dementias</t>
  </si>
  <si>
    <t>21 (22.1%)</t>
  </si>
  <si>
    <t>54 (56.8%)</t>
  </si>
  <si>
    <t>20 (21.1%)</t>
  </si>
  <si>
    <t>3.32 ± 1.85</t>
  </si>
  <si>
    <t>1.58 ± 2.06</t>
  </si>
  <si>
    <t>3.57 ± 1.45</t>
  </si>
  <si>
    <t>7 (7.6%)</t>
  </si>
  <si>
    <t>41 (44.6%)</t>
  </si>
  <si>
    <t>17 (18.5%)</t>
  </si>
  <si>
    <t>26 (28.3%)</t>
  </si>
  <si>
    <t>1 (1.1%)</t>
  </si>
  <si>
    <t>4 (15.4%)</t>
  </si>
  <si>
    <t>15 (57.7%)</t>
  </si>
  <si>
    <t>3.67 ± 1.77</t>
  </si>
  <si>
    <t>2.17 ± 2.2</t>
  </si>
  <si>
    <t>3.72 ± 1.53</t>
  </si>
  <si>
    <t>1 (4.5%)</t>
  </si>
  <si>
    <t>10 (45.5%)</t>
  </si>
  <si>
    <t>4 (18.2%)</t>
  </si>
  <si>
    <t>7 (31.8%)</t>
  </si>
  <si>
    <t>9 (60.0%)</t>
  </si>
  <si>
    <t>5 (33.3%)</t>
  </si>
  <si>
    <t>4.55 ± 1.86</t>
  </si>
  <si>
    <t>3.00 ± 2.61</t>
  </si>
  <si>
    <t>4.27 ± 1.10</t>
  </si>
  <si>
    <t>4 (33.3%)</t>
  </si>
  <si>
    <t>2 (16.7%)</t>
  </si>
  <si>
    <t>5 (41.7%)</t>
  </si>
  <si>
    <t>1 (8.3%)</t>
  </si>
  <si>
    <r>
      <rPr>
        <b/>
        <sz val="11"/>
        <color theme="1"/>
        <rFont val="Calibri"/>
        <family val="2"/>
        <scheme val="minor"/>
      </rPr>
      <t xml:space="preserve">Supplementary Table 1. </t>
    </r>
    <r>
      <rPr>
        <sz val="11"/>
        <color theme="1"/>
        <rFont val="Calibri"/>
        <family val="2"/>
        <scheme val="minor"/>
      </rPr>
      <t>Distribution of cases in both patient groups for 18 chronic diseases</t>
    </r>
  </si>
  <si>
    <r>
      <rPr>
        <b/>
        <sz val="11"/>
        <color theme="1"/>
        <rFont val="Calibri"/>
        <family val="2"/>
        <scheme val="minor"/>
      </rPr>
      <t xml:space="preserve">Supplementary Table 2. </t>
    </r>
    <r>
      <rPr>
        <sz val="11"/>
        <color theme="1"/>
        <rFont val="Calibri"/>
        <family val="2"/>
        <scheme val="minor"/>
      </rPr>
      <t>Mini-Mental State Examination (MMSE); Blessed Dementia Rating Scale (BDRS) and Global Deterioration Scale (GDS) values by dementia subtype; Not Otherwise Specified (NOS)</t>
    </r>
  </si>
  <si>
    <r>
      <rPr>
        <b/>
        <sz val="11"/>
        <color theme="1"/>
        <rFont val="Calibri"/>
        <family val="2"/>
        <scheme val="minor"/>
      </rPr>
      <t xml:space="preserve">Supplementary Table 3. </t>
    </r>
    <r>
      <rPr>
        <sz val="11"/>
        <color theme="1"/>
        <rFont val="Calibri"/>
        <family val="2"/>
        <scheme val="minor"/>
      </rPr>
      <t>Cumulative mortality rate and follow-up period by year of inclusion in both cohorts of patients.</t>
    </r>
  </si>
  <si>
    <r>
      <rPr>
        <b/>
        <sz val="11"/>
        <color theme="1"/>
        <rFont val="Calibri"/>
        <family val="2"/>
        <scheme val="minor"/>
      </rPr>
      <t>Supplementary Table 4.</t>
    </r>
    <r>
      <rPr>
        <sz val="11"/>
        <color theme="1"/>
        <rFont val="Calibri"/>
        <family val="2"/>
        <scheme val="minor"/>
      </rPr>
      <t xml:space="preserve"> Healthcare cost per year of inclusion for controls and dementia subtypes</t>
    </r>
  </si>
  <si>
    <r>
      <rPr>
        <b/>
        <sz val="11"/>
        <color theme="1"/>
        <rFont val="Calibri"/>
        <family val="2"/>
        <scheme val="minor"/>
      </rPr>
      <t>Supplementary Table 5.</t>
    </r>
    <r>
      <rPr>
        <sz val="11"/>
        <color theme="1"/>
        <rFont val="Calibri"/>
        <family val="2"/>
        <scheme val="minor"/>
      </rPr>
      <t xml:space="preserve"> Comparison of average cost per year of inclusion and cost component between both patient cohorts </t>
    </r>
  </si>
  <si>
    <r>
      <rPr>
        <b/>
        <sz val="11"/>
        <color theme="1"/>
        <rFont val="Calibri"/>
        <family val="2"/>
        <scheme val="minor"/>
      </rPr>
      <t>Supplementary Table 6.</t>
    </r>
    <r>
      <rPr>
        <sz val="11"/>
        <color theme="1"/>
        <rFont val="Calibri"/>
        <family val="2"/>
        <scheme val="minor"/>
      </rPr>
      <t xml:space="preserve"> Generalized linear mixed model (GLMM) on healthcare expenditure over the full follow-up period for dementia without burden of disease (CRG Status)</t>
    </r>
  </si>
  <si>
    <t>6.946 - 8.987</t>
  </si>
  <si>
    <t>0.001 - 0.002</t>
  </si>
  <si>
    <t>0.373 - 0.418</t>
  </si>
  <si>
    <r>
      <rPr>
        <b/>
        <sz val="11"/>
        <color theme="1"/>
        <rFont val="Calibri"/>
        <family val="2"/>
        <scheme val="minor"/>
      </rPr>
      <t xml:space="preserve">Supplementary Table 7. </t>
    </r>
    <r>
      <rPr>
        <sz val="11"/>
        <color theme="1"/>
        <rFont val="Calibri"/>
        <family val="2"/>
        <scheme val="minor"/>
      </rPr>
      <t>Generalized linear mixed model (GLMM) on healthcare expenditure over the full follow-up period for severity dementia categories (CDR scores) and burden of disease (CRG status)</t>
    </r>
  </si>
  <si>
    <t>-2.0518 ; 1.899</t>
  </si>
  <si>
    <t>-0.4854 ; 2.4825</t>
  </si>
  <si>
    <t>-1.8152 ; 0.391</t>
  </si>
  <si>
    <t>-0.1758 ; 0.8148</t>
  </si>
  <si>
    <t>0.0496 ; 0.1485</t>
  </si>
  <si>
    <t>-0.1063 ; -0.0274</t>
  </si>
  <si>
    <t>-0.042 ; 0.0114</t>
  </si>
  <si>
    <t>0.036 ; 0.0673</t>
  </si>
  <si>
    <t>1.7409 ; 1.9662</t>
  </si>
  <si>
    <t>1.3867 ; 1.5968</t>
  </si>
  <si>
    <t>-0.1384 ; 0.0574</t>
  </si>
  <si>
    <t>0.0303 ; 0.217</t>
  </si>
  <si>
    <t>0.2812 ; 0.4631</t>
  </si>
  <si>
    <t>0.1207 ; 0.2627</t>
  </si>
  <si>
    <t>0.0712 ; 0.2043</t>
  </si>
  <si>
    <t>-0.0726 ; 0.0348</t>
  </si>
  <si>
    <t>0.1908 ; 0.2645</t>
  </si>
  <si>
    <t>-0.2044 ; -0.0366</t>
  </si>
  <si>
    <t>0.0899 ; 0.235</t>
  </si>
  <si>
    <t>-0.0235 ; 0.0947</t>
  </si>
  <si>
    <r>
      <rPr>
        <b/>
        <sz val="11"/>
        <color theme="1"/>
        <rFont val="Calibri"/>
        <family val="2"/>
        <scheme val="minor"/>
      </rPr>
      <t xml:space="preserve">Supplementary Table 8. </t>
    </r>
    <r>
      <rPr>
        <sz val="11"/>
        <color theme="1"/>
        <rFont val="Calibri"/>
        <family val="2"/>
        <scheme val="minor"/>
      </rPr>
      <t>Generalized linear mixed model (GLMM) on healthcare expenditure over the full follow-up period for severity dementia categories (CDR scores) without burden of disease (CRG status)</t>
    </r>
  </si>
  <si>
    <t>7.4845  ;  8.8279</t>
  </si>
  <si>
    <t>-0.4677  ;  0.8985</t>
  </si>
  <si>
    <t>-0.5966  ;  0.4216</t>
  </si>
  <si>
    <t>-0.123  ;  0.337</t>
  </si>
  <si>
    <t>-0.0162  ;  0.0879</t>
  </si>
  <si>
    <t>-0.1506  ;  -0.0673</t>
  </si>
  <si>
    <t>-0.0328  ;  0.0236</t>
  </si>
  <si>
    <t>-0.0162  ;  0.0168</t>
  </si>
  <si>
    <t>0.4059  ;  0.4417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</si>
</sst>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€_-;\-* #,##0\ _€_-;_-* &quot;-&quot;??\ _€_-;_-@_-"/>
    <numFmt numFmtId="165" formatCode="0.0%"/>
    <numFmt numFmtId="166" formatCode="_-* #,##0.00\ _€_-;\-* #,##0.00\ _€_-;_-* &quot;-&quot;??\ _€_-;_-@_-"/>
    <numFmt numFmtId="167" formatCode="_-* #,##0.0\ _€_-;\-* #,##0.0\ _€_-;_-* &quot;-&quot;??\ _€_-;_-@_-"/>
    <numFmt numFmtId="168" formatCode="#,##0.0000_ ;\-#,##0.0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 (Body)"/>
    </font>
    <font>
      <sz val="12"/>
      <color theme="1"/>
      <name val="Calibri (Body)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166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9" xfId="0" applyBorder="1"/>
    <xf numFmtId="0" fontId="0" fillId="0" borderId="1" xfId="0" applyBorder="1"/>
    <xf numFmtId="0" fontId="3" fillId="0" borderId="4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164" fontId="1" fillId="2" borderId="8" xfId="2" applyNumberFormat="1" applyBorder="1" applyAlignment="1">
      <alignment horizontal="center"/>
    </xf>
    <xf numFmtId="164" fontId="1" fillId="2" borderId="10" xfId="2" applyNumberFormat="1" applyBorder="1" applyAlignment="1">
      <alignment horizontal="center"/>
    </xf>
    <xf numFmtId="165" fontId="1" fillId="2" borderId="9" xfId="2" applyNumberFormat="1" applyBorder="1" applyAlignment="1">
      <alignment horizontal="center"/>
    </xf>
    <xf numFmtId="0" fontId="1" fillId="2" borderId="4" xfId="2" applyBorder="1" applyAlignment="1">
      <alignment horizontal="right"/>
    </xf>
    <xf numFmtId="0" fontId="1" fillId="2" borderId="5" xfId="2" applyBorder="1" applyAlignment="1">
      <alignment horizontal="right"/>
    </xf>
    <xf numFmtId="0" fontId="1" fillId="2" borderId="8" xfId="2" applyBorder="1" applyAlignment="1">
      <alignment horizontal="right"/>
    </xf>
    <xf numFmtId="0" fontId="1" fillId="2" borderId="9" xfId="2" applyBorder="1" applyAlignment="1">
      <alignment horizontal="right"/>
    </xf>
    <xf numFmtId="0" fontId="4" fillId="0" borderId="0" xfId="0" applyFont="1"/>
    <xf numFmtId="164" fontId="1" fillId="2" borderId="14" xfId="2" applyNumberFormat="1" applyBorder="1" applyAlignment="1">
      <alignment horizontal="center"/>
    </xf>
    <xf numFmtId="164" fontId="1" fillId="2" borderId="12" xfId="2" applyNumberFormat="1" applyBorder="1" applyAlignment="1">
      <alignment horizontal="center"/>
    </xf>
    <xf numFmtId="165" fontId="1" fillId="2" borderId="13" xfId="2" applyNumberFormat="1" applyBorder="1" applyAlignment="1">
      <alignment horizontal="center"/>
    </xf>
    <xf numFmtId="0" fontId="1" fillId="2" borderId="14" xfId="2" applyBorder="1" applyAlignment="1">
      <alignment horizontal="right"/>
    </xf>
    <xf numFmtId="0" fontId="1" fillId="2" borderId="13" xfId="2" applyBorder="1" applyAlignment="1">
      <alignment horizontal="right"/>
    </xf>
    <xf numFmtId="165" fontId="0" fillId="0" borderId="0" xfId="1" applyNumberFormat="1" applyFont="1"/>
    <xf numFmtId="0" fontId="3" fillId="2" borderId="8" xfId="2" applyFont="1" applyBorder="1" applyAlignment="1">
      <alignment horizontal="center"/>
    </xf>
    <xf numFmtId="0" fontId="3" fillId="2" borderId="14" xfId="2" applyFont="1" applyBorder="1" applyAlignment="1">
      <alignment horizontal="center"/>
    </xf>
    <xf numFmtId="0" fontId="3" fillId="3" borderId="14" xfId="3" applyFont="1" applyBorder="1" applyAlignment="1">
      <alignment horizontal="center" wrapText="1"/>
    </xf>
    <xf numFmtId="0" fontId="3" fillId="3" borderId="14" xfId="3" applyFont="1" applyBorder="1" applyAlignment="1">
      <alignment horizontal="center" vertical="center"/>
    </xf>
    <xf numFmtId="0" fontId="3" fillId="3" borderId="13" xfId="3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4" borderId="5" xfId="4" applyNumberFormat="1" applyFont="1" applyFill="1" applyBorder="1"/>
    <xf numFmtId="164" fontId="0" fillId="0" borderId="6" xfId="4" applyNumberFormat="1" applyFont="1" applyFill="1" applyBorder="1"/>
    <xf numFmtId="164" fontId="0" fillId="0" borderId="4" xfId="4" applyNumberFormat="1" applyFont="1" applyFill="1" applyBorder="1"/>
    <xf numFmtId="167" fontId="0" fillId="4" borderId="9" xfId="4" applyNumberFormat="1" applyFont="1" applyFill="1" applyBorder="1"/>
    <xf numFmtId="167" fontId="0" fillId="0" borderId="10" xfId="4" applyNumberFormat="1" applyFont="1" applyFill="1" applyBorder="1"/>
    <xf numFmtId="167" fontId="0" fillId="0" borderId="8" xfId="4" applyNumberFormat="1" applyFont="1" applyFill="1" applyBorder="1"/>
    <xf numFmtId="167" fontId="0" fillId="4" borderId="1" xfId="4" applyNumberFormat="1" applyFont="1" applyFill="1" applyBorder="1"/>
    <xf numFmtId="167" fontId="0" fillId="0" borderId="2" xfId="4" applyNumberFormat="1" applyFont="1" applyFill="1" applyBorder="1"/>
    <xf numFmtId="167" fontId="0" fillId="0" borderId="11" xfId="4" applyNumberFormat="1" applyFont="1" applyFill="1" applyBorder="1"/>
    <xf numFmtId="0" fontId="3" fillId="0" borderId="6" xfId="0" applyFont="1" applyBorder="1"/>
    <xf numFmtId="164" fontId="3" fillId="4" borderId="5" xfId="4" applyNumberFormat="1" applyFont="1" applyFill="1" applyBorder="1"/>
    <xf numFmtId="164" fontId="3" fillId="0" borderId="6" xfId="4" applyNumberFormat="1" applyFont="1" applyFill="1" applyBorder="1"/>
    <xf numFmtId="164" fontId="3" fillId="0" borderId="4" xfId="4" applyNumberFormat="1" applyFont="1" applyFill="1" applyBorder="1"/>
    <xf numFmtId="0" fontId="3" fillId="0" borderId="10" xfId="0" applyFont="1" applyBorder="1"/>
    <xf numFmtId="167" fontId="3" fillId="4" borderId="9" xfId="4" applyNumberFormat="1" applyFont="1" applyFill="1" applyBorder="1"/>
    <xf numFmtId="167" fontId="3" fillId="0" borderId="10" xfId="4" applyNumberFormat="1" applyFont="1" applyFill="1" applyBorder="1"/>
    <xf numFmtId="167" fontId="3" fillId="0" borderId="8" xfId="4" applyNumberFormat="1" applyFont="1" applyFill="1" applyBorder="1"/>
    <xf numFmtId="0" fontId="3" fillId="0" borderId="2" xfId="0" applyFont="1" applyBorder="1"/>
    <xf numFmtId="167" fontId="3" fillId="4" borderId="1" xfId="4" applyNumberFormat="1" applyFont="1" applyFill="1" applyBorder="1"/>
    <xf numFmtId="167" fontId="3" fillId="0" borderId="2" xfId="4" applyNumberFormat="1" applyFont="1" applyFill="1" applyBorder="1"/>
    <xf numFmtId="167" fontId="3" fillId="0" borderId="11" xfId="4" applyNumberFormat="1" applyFont="1" applyFill="1" applyBorder="1"/>
    <xf numFmtId="0" fontId="0" fillId="0" borderId="3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3" fillId="8" borderId="12" xfId="0" applyNumberFormat="1" applyFont="1" applyFill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0" fontId="0" fillId="9" borderId="12" xfId="0" applyFill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164" fontId="0" fillId="8" borderId="12" xfId="0" applyNumberFormat="1" applyFill="1" applyBorder="1" applyAlignment="1">
      <alignment horizontal="center"/>
    </xf>
    <xf numFmtId="164" fontId="3" fillId="8" borderId="12" xfId="0" applyNumberFormat="1" applyFont="1" applyFill="1" applyBorder="1" applyAlignment="1">
      <alignment horizontal="left"/>
    </xf>
    <xf numFmtId="49" fontId="0" fillId="9" borderId="12" xfId="0" applyNumberFormat="1" applyFill="1" applyBorder="1" applyAlignment="1">
      <alignment horizontal="center"/>
    </xf>
    <xf numFmtId="164" fontId="3" fillId="8" borderId="6" xfId="0" applyNumberFormat="1" applyFont="1" applyFill="1" applyBorder="1" applyAlignment="1">
      <alignment horizontal="center"/>
    </xf>
    <xf numFmtId="164" fontId="3" fillId="8" borderId="10" xfId="0" applyNumberFormat="1" applyFont="1" applyFill="1" applyBorder="1" applyAlignment="1">
      <alignment horizontal="center"/>
    </xf>
    <xf numFmtId="164" fontId="3" fillId="8" borderId="2" xfId="0" applyNumberFormat="1" applyFont="1" applyFill="1" applyBorder="1" applyAlignment="1">
      <alignment horizontal="center"/>
    </xf>
    <xf numFmtId="164" fontId="3" fillId="8" borderId="6" xfId="0" applyNumberFormat="1" applyFont="1" applyFill="1" applyBorder="1" applyAlignment="1">
      <alignment horizontal="left"/>
    </xf>
    <xf numFmtId="164" fontId="3" fillId="8" borderId="10" xfId="0" applyNumberFormat="1" applyFont="1" applyFill="1" applyBorder="1" applyAlignment="1">
      <alignment horizontal="left"/>
    </xf>
    <xf numFmtId="164" fontId="3" fillId="8" borderId="2" xfId="0" applyNumberFormat="1" applyFont="1" applyFill="1" applyBorder="1" applyAlignment="1">
      <alignment horizontal="left"/>
    </xf>
    <xf numFmtId="0" fontId="6" fillId="0" borderId="9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/>
    <xf numFmtId="0" fontId="6" fillId="0" borderId="5" xfId="0" applyFont="1" applyBorder="1"/>
    <xf numFmtId="0" fontId="7" fillId="0" borderId="5" xfId="0" applyFont="1" applyBorder="1"/>
    <xf numFmtId="10" fontId="7" fillId="0" borderId="5" xfId="0" applyNumberFormat="1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10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justify" wrapText="1"/>
    </xf>
    <xf numFmtId="0" fontId="7" fillId="0" borderId="0" xfId="0" applyFont="1" applyAlignment="1">
      <alignment vertical="justify" wrapText="1"/>
    </xf>
    <xf numFmtId="10" fontId="7" fillId="0" borderId="9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0" borderId="8" xfId="0" applyNumberFormat="1" applyFont="1" applyBorder="1" applyAlignment="1">
      <alignment horizontal="center"/>
    </xf>
    <xf numFmtId="0" fontId="3" fillId="3" borderId="4" xfId="3" applyFont="1" applyBorder="1" applyAlignment="1">
      <alignment horizontal="center" wrapText="1"/>
    </xf>
    <xf numFmtId="0" fontId="3" fillId="3" borderId="5" xfId="3" applyFont="1" applyBorder="1" applyAlignment="1">
      <alignment horizontal="center" wrapText="1"/>
    </xf>
    <xf numFmtId="0" fontId="3" fillId="3" borderId="11" xfId="3" applyFont="1" applyBorder="1" applyAlignment="1">
      <alignment horizontal="center" wrapText="1"/>
    </xf>
    <xf numFmtId="0" fontId="3" fillId="3" borderId="1" xfId="3" applyFont="1" applyBorder="1" applyAlignment="1">
      <alignment horizontal="center" wrapText="1"/>
    </xf>
    <xf numFmtId="0" fontId="3" fillId="3" borderId="7" xfId="3" applyFont="1" applyBorder="1" applyAlignment="1">
      <alignment horizontal="center" wrapText="1"/>
    </xf>
    <xf numFmtId="0" fontId="3" fillId="3" borderId="3" xfId="3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8" borderId="6" xfId="0" applyNumberFormat="1" applyFont="1" applyFill="1" applyBorder="1" applyAlignment="1">
      <alignment horizontal="center" vertical="center"/>
    </xf>
    <xf numFmtId="164" fontId="3" fillId="8" borderId="10" xfId="0" applyNumberFormat="1" applyFont="1" applyFill="1" applyBorder="1" applyAlignment="1">
      <alignment horizontal="center" vertical="center"/>
    </xf>
    <xf numFmtId="164" fontId="3" fillId="8" borderId="2" xfId="0" applyNumberFormat="1" applyFont="1" applyFill="1" applyBorder="1" applyAlignment="1">
      <alignment horizontal="center" vertical="center"/>
    </xf>
    <xf numFmtId="164" fontId="3" fillId="8" borderId="6" xfId="0" applyNumberFormat="1" applyFont="1" applyFill="1" applyBorder="1" applyAlignment="1">
      <alignment horizontal="center" vertical="center" wrapText="1"/>
    </xf>
    <xf numFmtId="164" fontId="3" fillId="8" borderId="10" xfId="0" applyNumberFormat="1" applyFont="1" applyFill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164" fontId="3" fillId="8" borderId="6" xfId="0" applyNumberFormat="1" applyFont="1" applyFill="1" applyBorder="1" applyAlignment="1">
      <alignment horizontal="center" vertical="top"/>
    </xf>
    <xf numFmtId="164" fontId="3" fillId="8" borderId="10" xfId="0" applyNumberFormat="1" applyFont="1" applyFill="1" applyBorder="1" applyAlignment="1">
      <alignment horizontal="center" vertical="top"/>
    </xf>
    <xf numFmtId="164" fontId="3" fillId="8" borderId="2" xfId="0" applyNumberFormat="1" applyFont="1" applyFill="1" applyBorder="1" applyAlignment="1">
      <alignment horizontal="center" vertical="top"/>
    </xf>
  </cellXfs>
  <cellStyles count="5">
    <cellStyle name="20% - Accent1" xfId="2" builtinId="30"/>
    <cellStyle name="60% - Accent1" xfId="3" builtinId="32"/>
    <cellStyle name="Millares 2" xfId="4" xr:uid="{65640F19-6580-492F-B1AC-C1A363F223EA}"/>
    <cellStyle name="Normal" xfId="0" builtinId="0"/>
    <cellStyle name="Percent" xfId="1" builtinId="5"/>
  </cellStyles>
  <dxfs count="4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\ _€_-;\-* #,##0.0\ _€_-;_-* &quot;-&quot;??\ _€_-;_-@_-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\ _€_-;\-* #,##0.0\ _€_-;_-* &quot;-&quot;??\ _€_-;_-@_-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\ _€_-;\-* #,##0.0\ _€_-;_-* &quot;-&quot;??\ _€_-;_-@_-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\ _€_-;\-* #,##0.0\ _€_-;_-* &quot;-&quot;??\ _€_-;_-@_-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\ _€_-;\-* #,##0.0\ _€_-;_-* &quot;-&quot;??\ _€_-;_-@_-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\ _€_-;\-* #,##0.0\ _€_-;_-* &quot;-&quot;??\ _€_-;_-@_-"/>
      <fill>
        <patternFill patternType="solid">
          <fgColor indexed="64"/>
          <bgColor theme="0" tint="-0.14999847407452621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 (Body)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(Body)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(Body)"/>
      </font>
    </dxf>
    <dxf>
      <font>
        <strike val="0"/>
        <outline val="0"/>
        <shadow val="0"/>
        <u val="none"/>
        <vertAlign val="baseline"/>
        <sz val="12"/>
        <color theme="1"/>
        <name val="Calibri (Body)"/>
      </font>
    </dxf>
    <dxf>
      <font>
        <strike val="0"/>
        <outline val="0"/>
        <shadow val="0"/>
        <u val="none"/>
        <vertAlign val="baseline"/>
        <sz val="12"/>
        <color theme="1"/>
        <name val="Calibri (Body)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 (Body)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 (Body)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 (Body)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 (Body)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(Body)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 (Body)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5CE87F-62FF-4477-A26A-B06709B26361}" name="Tabla7" displayName="Tabla7" ref="C2:D20" totalsRowShown="0" headerRowDxfId="46" headerRowBorderDxfId="45" tableBorderDxfId="44">
  <tableColumns count="2">
    <tableColumn id="1" xr3:uid="{AF70E157-88B5-4700-B2F0-F49134325A27}" name="    Controls           n (%N)" dataDxfId="43"/>
    <tableColumn id="2" xr3:uid="{B6C530EA-5183-495D-B965-832A48F3916C}" name="Dementia             n (%N)" dataDxfId="4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4B69127-F60B-4C61-A67A-2F93E84AEC31}" name="Tabla6" displayName="Tabla6" ref="C4:G15" totalsRowShown="0" headerRowDxfId="41" dataDxfId="40" tableBorderDxfId="39">
  <tableColumns count="5">
    <tableColumn id="1" xr3:uid="{892BCD1C-8A25-42C7-91BC-828B6C99BED9}" name="Alzheimer's disease" dataDxfId="38"/>
    <tableColumn id="2" xr3:uid="{DFE23880-93B1-4338-916E-27ED8A246BFF}" name="Vascular Dementia" dataDxfId="37"/>
    <tableColumn id="3" xr3:uid="{1E7605F9-1FB6-4247-8706-EEACB2F28FDC}" name="Other degenerative dementias" dataDxfId="36"/>
    <tableColumn id="4" xr3:uid="{D2A8B164-31EC-4C4B-9FCB-5974607CBE5A}" name="Secondary Dementia" dataDxfId="35"/>
    <tableColumn id="5" xr3:uid="{D9D0BCC1-05AD-4488-A20D-0C175434CC47}" name=" Dementia NOS" dataDxfId="34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0B97B4B-B508-4A68-8BF7-408EB7B9A35C}" name="Tabla8" displayName="Tabla8" ref="A4:B15" totalsRowShown="0" headerRowDxfId="33" dataDxfId="32" tableBorderDxfId="31">
  <tableColumns count="2">
    <tableColumn id="1" xr3:uid="{E82DE5EB-E11A-4373-9E23-EB4DE394BE54}" name="Clinical index" dataDxfId="30"/>
    <tableColumn id="2" xr3:uid="{110A918C-0AB3-4C85-9521-3FE5B9CC6A22}" name="Score" dataDxfId="29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8841A5F-439D-4B78-A969-204C13C0D01D}" name="Tabla11" displayName="Tabla11" ref="C3:H45" totalsRowShown="0" headerRowDxfId="28" dataDxfId="26" headerRowBorderDxfId="27" tableBorderDxfId="25">
  <tableColumns count="6">
    <tableColumn id="1" xr3:uid="{A01BD4BA-CDAD-4EA8-9EC5-36CC044734FB}" name="Controls" dataDxfId="24"/>
    <tableColumn id="2" xr3:uid="{83208694-6BF8-4846-8A4A-36EA7E17F02A}" name="Alzheimer's disease" dataDxfId="23"/>
    <tableColumn id="3" xr3:uid="{9547F9FB-24D9-49E0-8DAD-3DA4584C12C4}" name="Vascular Dementia" dataDxfId="22"/>
    <tableColumn id="4" xr3:uid="{CF3E1C5E-6839-41D1-9C71-5526640891C4}" name="Other degenerative dementias" dataDxfId="21"/>
    <tableColumn id="5" xr3:uid="{AB04F52F-8AE0-4351-9771-519C53B12392}" name="Secondary Dementia" dataDxfId="20"/>
    <tableColumn id="6" xr3:uid="{178E68FF-F1B1-446C-97CF-33CD6FFCEE42}" name="Dementia NOS" dataDxfId="19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8CAB570-65CF-43D7-91B1-23C67857B837}" name="Tabla13" displayName="Tabla13" ref="A3:O12" totalsRowShown="0" headerRowDxfId="18" dataDxfId="16" headerRowBorderDxfId="17" tableBorderDxfId="15">
  <tableColumns count="15">
    <tableColumn id="1" xr3:uid="{0B183AD9-E55B-4B15-AD51-9C8C79D100B3}" name="Cost Component" dataDxfId="14"/>
    <tableColumn id="2" xr3:uid="{3F83BB63-C57B-464C-9A6C-768948D48177}" name="t-3" dataDxfId="13"/>
    <tableColumn id="3" xr3:uid="{E3282D0F-E462-4D44-8514-603D1CEC83CF}" name="t-2" dataDxfId="12"/>
    <tableColumn id="4" xr3:uid="{DE905FEB-F22E-4257-8286-2932AA6BEBA6}" name="t-1" dataDxfId="11"/>
    <tableColumn id="5" xr3:uid="{264B222A-7352-43B2-9496-68A9675ED94A}" name="t0" dataDxfId="10"/>
    <tableColumn id="6" xr3:uid="{FF0EE507-A6ED-403A-B3A5-DAD6F7D8CA95}" name="t+1" dataDxfId="9"/>
    <tableColumn id="7" xr3:uid="{AF8A2E38-3FDC-4550-A5E3-F8C4E701239E}" name="t+2" dataDxfId="8"/>
    <tableColumn id="8" xr3:uid="{1DDB8A31-338E-451A-9789-0206BBD03F93}" name="t+3" dataDxfId="7"/>
    <tableColumn id="9" xr3:uid="{2B8FA748-B0E3-4E94-84CD-F4A2D2FB93AB}" name="t+4" dataDxfId="6"/>
    <tableColumn id="10" xr3:uid="{2A0A1584-9A4E-4C1D-8E5E-529062D177A8}" name="t+5" dataDxfId="5"/>
    <tableColumn id="11" xr3:uid="{DE3FB912-2EB8-4D1F-A62E-C38134861A03}" name="t+6" dataDxfId="4"/>
    <tableColumn id="12" xr3:uid="{7631906E-80F8-4FBA-BC29-8BFA1E0A0F40}" name="t+7" dataDxfId="3"/>
    <tableColumn id="13" xr3:uid="{F5F4EA70-63EF-418E-9008-9BA551840A72}" name="t+8" dataDxfId="2"/>
    <tableColumn id="14" xr3:uid="{0056B74C-086A-41E5-8D1F-6B318B35FBFD}" name="t+9" dataDxfId="1"/>
    <tableColumn id="15" xr3:uid="{0E646DA8-6105-4E9E-A75D-5A3708B3234F}" name="t+10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D5D2F-40D8-4C53-B77B-00C51EC82F2F}">
  <dimension ref="B1:D20"/>
  <sheetViews>
    <sheetView tabSelected="1" topLeftCell="B1" zoomScale="130" zoomScaleNormal="130" workbookViewId="0">
      <selection activeCell="B1" sqref="B1"/>
    </sheetView>
  </sheetViews>
  <sheetFormatPr baseColWidth="10" defaultRowHeight="15" x14ac:dyDescent="0.2"/>
  <cols>
    <col min="1" max="1" width="14.6640625" bestFit="1" customWidth="1"/>
    <col min="2" max="2" width="24.5" customWidth="1"/>
    <col min="3" max="3" width="13.6640625" customWidth="1"/>
    <col min="4" max="4" width="13.33203125" customWidth="1"/>
  </cols>
  <sheetData>
    <row r="1" spans="2:4" x14ac:dyDescent="0.2">
      <c r="B1" t="s">
        <v>248</v>
      </c>
    </row>
    <row r="2" spans="2:4" ht="30" customHeight="1" thickBot="1" x14ac:dyDescent="0.25">
      <c r="C2" s="13" t="s">
        <v>0</v>
      </c>
      <c r="D2" s="14" t="s">
        <v>199</v>
      </c>
    </row>
    <row r="3" spans="2:4" x14ac:dyDescent="0.2">
      <c r="B3" s="10" t="s">
        <v>1</v>
      </c>
      <c r="C3" s="1" t="s">
        <v>2</v>
      </c>
      <c r="D3" s="2" t="s">
        <v>3</v>
      </c>
    </row>
    <row r="4" spans="2:4" x14ac:dyDescent="0.2">
      <c r="B4" s="11" t="s">
        <v>5</v>
      </c>
      <c r="C4" s="4" t="s">
        <v>6</v>
      </c>
      <c r="D4" s="5" t="s">
        <v>7</v>
      </c>
    </row>
    <row r="5" spans="2:4" x14ac:dyDescent="0.2">
      <c r="B5" s="11" t="s">
        <v>8</v>
      </c>
      <c r="C5" s="4" t="s">
        <v>9</v>
      </c>
      <c r="D5" s="5" t="s">
        <v>10</v>
      </c>
    </row>
    <row r="6" spans="2:4" x14ac:dyDescent="0.2">
      <c r="B6" s="11" t="s">
        <v>11</v>
      </c>
      <c r="C6" s="4" t="s">
        <v>12</v>
      </c>
      <c r="D6" s="5" t="s">
        <v>13</v>
      </c>
    </row>
    <row r="7" spans="2:4" x14ac:dyDescent="0.2">
      <c r="B7" s="11" t="s">
        <v>14</v>
      </c>
      <c r="C7" s="4" t="s">
        <v>15</v>
      </c>
      <c r="D7" s="5" t="s">
        <v>16</v>
      </c>
    </row>
    <row r="8" spans="2:4" x14ac:dyDescent="0.2">
      <c r="B8" s="11" t="s">
        <v>17</v>
      </c>
      <c r="C8" s="4" t="s">
        <v>18</v>
      </c>
      <c r="D8" s="5" t="s">
        <v>19</v>
      </c>
    </row>
    <row r="9" spans="2:4" x14ac:dyDescent="0.2">
      <c r="B9" s="11" t="s">
        <v>20</v>
      </c>
      <c r="C9" s="4" t="s">
        <v>21</v>
      </c>
      <c r="D9" s="5" t="s">
        <v>22</v>
      </c>
    </row>
    <row r="10" spans="2:4" x14ac:dyDescent="0.2">
      <c r="B10" s="11" t="s">
        <v>23</v>
      </c>
      <c r="C10" s="4" t="s">
        <v>24</v>
      </c>
      <c r="D10" s="5" t="s">
        <v>25</v>
      </c>
    </row>
    <row r="11" spans="2:4" x14ac:dyDescent="0.2">
      <c r="B11" s="11" t="s">
        <v>26</v>
      </c>
      <c r="C11" s="4" t="s">
        <v>27</v>
      </c>
      <c r="D11" s="5" t="s">
        <v>28</v>
      </c>
    </row>
    <row r="12" spans="2:4" x14ac:dyDescent="0.2">
      <c r="B12" s="11" t="s">
        <v>29</v>
      </c>
      <c r="C12" s="4" t="s">
        <v>30</v>
      </c>
      <c r="D12" s="5" t="s">
        <v>31</v>
      </c>
    </row>
    <row r="13" spans="2:4" x14ac:dyDescent="0.2">
      <c r="B13" s="11" t="s">
        <v>32</v>
      </c>
      <c r="C13" s="4" t="s">
        <v>33</v>
      </c>
      <c r="D13" s="5" t="s">
        <v>34</v>
      </c>
    </row>
    <row r="14" spans="2:4" x14ac:dyDescent="0.2">
      <c r="B14" s="11" t="s">
        <v>35</v>
      </c>
      <c r="C14" s="4" t="s">
        <v>36</v>
      </c>
      <c r="D14" s="5" t="s">
        <v>37</v>
      </c>
    </row>
    <row r="15" spans="2:4" x14ac:dyDescent="0.2">
      <c r="B15" s="11" t="s">
        <v>38</v>
      </c>
      <c r="C15" s="4" t="s">
        <v>39</v>
      </c>
      <c r="D15" s="5" t="s">
        <v>40</v>
      </c>
    </row>
    <row r="16" spans="2:4" x14ac:dyDescent="0.2">
      <c r="B16" s="11" t="s">
        <v>41</v>
      </c>
      <c r="C16" s="4" t="s">
        <v>42</v>
      </c>
      <c r="D16" s="5" t="s">
        <v>43</v>
      </c>
    </row>
    <row r="17" spans="2:4" x14ac:dyDescent="0.2">
      <c r="B17" s="11" t="s">
        <v>44</v>
      </c>
      <c r="C17" s="4" t="s">
        <v>45</v>
      </c>
      <c r="D17" s="5" t="s">
        <v>46</v>
      </c>
    </row>
    <row r="18" spans="2:4" x14ac:dyDescent="0.2">
      <c r="B18" s="11" t="s">
        <v>47</v>
      </c>
      <c r="C18" s="4" t="s">
        <v>48</v>
      </c>
      <c r="D18" s="5" t="s">
        <v>49</v>
      </c>
    </row>
    <row r="19" spans="2:4" x14ac:dyDescent="0.2">
      <c r="B19" s="11" t="s">
        <v>50</v>
      </c>
      <c r="C19" s="4" t="s">
        <v>51</v>
      </c>
      <c r="D19" s="5" t="s">
        <v>52</v>
      </c>
    </row>
    <row r="20" spans="2:4" ht="16" thickBot="1" x14ac:dyDescent="0.25">
      <c r="B20" s="12" t="s">
        <v>53</v>
      </c>
      <c r="C20" s="4" t="s">
        <v>54</v>
      </c>
      <c r="D20" s="5" t="s">
        <v>55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E821-27D9-446C-B082-75CAC49EFE0B}">
  <dimension ref="A1:G15"/>
  <sheetViews>
    <sheetView zoomScale="130" zoomScaleNormal="130" workbookViewId="0"/>
  </sheetViews>
  <sheetFormatPr baseColWidth="10" defaultRowHeight="15" x14ac:dyDescent="0.2"/>
  <cols>
    <col min="1" max="1" width="20.5" customWidth="1"/>
    <col min="2" max="2" width="27.6640625" customWidth="1"/>
    <col min="3" max="3" width="20.33203125" customWidth="1"/>
    <col min="4" max="4" width="19.6640625" customWidth="1"/>
    <col min="5" max="5" width="27.5" customWidth="1"/>
    <col min="6" max="6" width="21" customWidth="1"/>
    <col min="7" max="7" width="16" customWidth="1"/>
    <col min="8" max="8" width="10" bestFit="1" customWidth="1"/>
    <col min="9" max="9" width="11.6640625" bestFit="1" customWidth="1"/>
    <col min="10" max="10" width="6" bestFit="1" customWidth="1"/>
    <col min="12" max="12" width="8.1640625" bestFit="1" customWidth="1"/>
    <col min="13" max="13" width="6.5" bestFit="1" customWidth="1"/>
    <col min="14" max="14" width="6" bestFit="1" customWidth="1"/>
    <col min="16" max="16" width="8.1640625" bestFit="1" customWidth="1"/>
    <col min="17" max="17" width="6.5" bestFit="1" customWidth="1"/>
    <col min="18" max="18" width="3.33203125" bestFit="1" customWidth="1"/>
    <col min="19" max="19" width="6" bestFit="1" customWidth="1"/>
    <col min="20" max="20" width="7.1640625" bestFit="1" customWidth="1"/>
    <col min="21" max="21" width="6.5" bestFit="1" customWidth="1"/>
    <col min="22" max="22" width="5" bestFit="1" customWidth="1"/>
    <col min="23" max="23" width="11.6640625" bestFit="1" customWidth="1"/>
    <col min="24" max="24" width="7.1640625" bestFit="1" customWidth="1"/>
    <col min="25" max="25" width="6.5" bestFit="1" customWidth="1"/>
    <col min="26" max="26" width="5" bestFit="1" customWidth="1"/>
  </cols>
  <sheetData>
    <row r="1" spans="1:7" x14ac:dyDescent="0.2">
      <c r="A1" t="s">
        <v>249</v>
      </c>
    </row>
    <row r="4" spans="1:7" s="92" customFormat="1" ht="17" thickBot="1" x14ac:dyDescent="0.25">
      <c r="A4" s="87" t="s">
        <v>56</v>
      </c>
      <c r="B4" s="88" t="s">
        <v>57</v>
      </c>
      <c r="C4" s="89" t="s">
        <v>58</v>
      </c>
      <c r="D4" s="90" t="s">
        <v>59</v>
      </c>
      <c r="E4" s="90" t="s">
        <v>218</v>
      </c>
      <c r="F4" s="90" t="s">
        <v>60</v>
      </c>
      <c r="G4" s="91" t="s">
        <v>61</v>
      </c>
    </row>
    <row r="5" spans="1:7" s="92" customFormat="1" ht="16" x14ac:dyDescent="0.2">
      <c r="A5" s="93" t="s">
        <v>62</v>
      </c>
      <c r="B5" s="94" t="s">
        <v>63</v>
      </c>
      <c r="C5" s="95" t="s">
        <v>64</v>
      </c>
      <c r="D5" s="96" t="s">
        <v>209</v>
      </c>
      <c r="E5" s="96" t="s">
        <v>219</v>
      </c>
      <c r="F5" s="96" t="s">
        <v>230</v>
      </c>
      <c r="G5" s="97" t="s">
        <v>239</v>
      </c>
    </row>
    <row r="6" spans="1:7" s="92" customFormat="1" ht="16" x14ac:dyDescent="0.2">
      <c r="A6" s="87"/>
      <c r="B6" s="88" t="s">
        <v>65</v>
      </c>
      <c r="C6" s="89" t="s">
        <v>201</v>
      </c>
      <c r="D6" s="90" t="s">
        <v>66</v>
      </c>
      <c r="E6" s="90" t="s">
        <v>220</v>
      </c>
      <c r="F6" s="90" t="s">
        <v>231</v>
      </c>
      <c r="G6" s="91" t="s">
        <v>240</v>
      </c>
    </row>
    <row r="7" spans="1:7" s="92" customFormat="1" ht="17" thickBot="1" x14ac:dyDescent="0.25">
      <c r="A7" s="87"/>
      <c r="B7" s="88" t="s">
        <v>67</v>
      </c>
      <c r="C7" s="89" t="s">
        <v>68</v>
      </c>
      <c r="D7" s="90" t="s">
        <v>69</v>
      </c>
      <c r="E7" s="90" t="s">
        <v>221</v>
      </c>
      <c r="F7" s="90" t="s">
        <v>70</v>
      </c>
      <c r="G7" s="91" t="s">
        <v>71</v>
      </c>
    </row>
    <row r="8" spans="1:7" s="92" customFormat="1" ht="16" x14ac:dyDescent="0.2">
      <c r="A8" s="93" t="s">
        <v>72</v>
      </c>
      <c r="B8" s="94" t="s">
        <v>200</v>
      </c>
      <c r="C8" s="98" t="s">
        <v>202</v>
      </c>
      <c r="D8" s="99" t="s">
        <v>210</v>
      </c>
      <c r="E8" s="99" t="s">
        <v>222</v>
      </c>
      <c r="F8" s="99" t="s">
        <v>232</v>
      </c>
      <c r="G8" s="100" t="s">
        <v>241</v>
      </c>
    </row>
    <row r="9" spans="1:7" s="92" customFormat="1" ht="16" x14ac:dyDescent="0.2">
      <c r="A9" s="87" t="s">
        <v>73</v>
      </c>
      <c r="B9" s="88" t="s">
        <v>200</v>
      </c>
      <c r="C9" s="89" t="s">
        <v>203</v>
      </c>
      <c r="D9" s="90" t="s">
        <v>211</v>
      </c>
      <c r="E9" s="90" t="s">
        <v>223</v>
      </c>
      <c r="F9" s="90" t="s">
        <v>233</v>
      </c>
      <c r="G9" s="91" t="s">
        <v>242</v>
      </c>
    </row>
    <row r="10" spans="1:7" s="92" customFormat="1" ht="17" thickBot="1" x14ac:dyDescent="0.25">
      <c r="A10" s="101" t="s">
        <v>74</v>
      </c>
      <c r="B10" s="102" t="s">
        <v>200</v>
      </c>
      <c r="C10" s="103" t="s">
        <v>204</v>
      </c>
      <c r="D10" s="104" t="s">
        <v>212</v>
      </c>
      <c r="E10" s="104" t="s">
        <v>224</v>
      </c>
      <c r="F10" s="104" t="s">
        <v>234</v>
      </c>
      <c r="G10" s="105" t="s">
        <v>243</v>
      </c>
    </row>
    <row r="11" spans="1:7" s="92" customFormat="1" ht="17" x14ac:dyDescent="0.2">
      <c r="A11" s="106"/>
      <c r="B11" s="107" t="s">
        <v>75</v>
      </c>
      <c r="C11" s="98" t="s">
        <v>205</v>
      </c>
      <c r="D11" s="99" t="s">
        <v>213</v>
      </c>
      <c r="E11" s="99" t="s">
        <v>225</v>
      </c>
      <c r="F11" s="99" t="s">
        <v>235</v>
      </c>
      <c r="G11" s="100"/>
    </row>
    <row r="12" spans="1:7" s="92" customFormat="1" ht="34" x14ac:dyDescent="0.2">
      <c r="A12" s="106" t="s">
        <v>76</v>
      </c>
      <c r="B12" s="108" t="s">
        <v>77</v>
      </c>
      <c r="C12" s="109" t="s">
        <v>206</v>
      </c>
      <c r="D12" s="110" t="s">
        <v>214</v>
      </c>
      <c r="E12" s="110" t="s">
        <v>226</v>
      </c>
      <c r="F12" s="110" t="s">
        <v>236</v>
      </c>
      <c r="G12" s="111" t="s">
        <v>244</v>
      </c>
    </row>
    <row r="13" spans="1:7" s="92" customFormat="1" ht="34" x14ac:dyDescent="0.2">
      <c r="A13" s="106" t="s">
        <v>78</v>
      </c>
      <c r="B13" s="108" t="s">
        <v>79</v>
      </c>
      <c r="C13" s="89" t="s">
        <v>80</v>
      </c>
      <c r="D13" s="90" t="s">
        <v>215</v>
      </c>
      <c r="E13" s="90" t="s">
        <v>227</v>
      </c>
      <c r="F13" s="90" t="s">
        <v>237</v>
      </c>
      <c r="G13" s="91" t="s">
        <v>245</v>
      </c>
    </row>
    <row r="14" spans="1:7" s="92" customFormat="1" ht="30" customHeight="1" x14ac:dyDescent="0.2">
      <c r="A14" s="106"/>
      <c r="B14" s="108" t="s">
        <v>81</v>
      </c>
      <c r="C14" s="89" t="s">
        <v>207</v>
      </c>
      <c r="D14" s="90" t="s">
        <v>216</v>
      </c>
      <c r="E14" s="90" t="s">
        <v>228</v>
      </c>
      <c r="F14" s="90" t="s">
        <v>238</v>
      </c>
      <c r="G14" s="91" t="s">
        <v>246</v>
      </c>
    </row>
    <row r="15" spans="1:7" s="92" customFormat="1" ht="34" x14ac:dyDescent="0.2">
      <c r="A15" s="106"/>
      <c r="B15" s="108" t="s">
        <v>82</v>
      </c>
      <c r="C15" s="89" t="s">
        <v>208</v>
      </c>
      <c r="D15" s="90" t="s">
        <v>217</v>
      </c>
      <c r="E15" s="90" t="s">
        <v>229</v>
      </c>
      <c r="F15" s="90"/>
      <c r="G15" s="91" t="s">
        <v>247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68126-9584-4465-9891-CC800363D51F}">
  <sheetPr>
    <pageSetUpPr fitToPage="1"/>
  </sheetPr>
  <dimension ref="A1:J30"/>
  <sheetViews>
    <sheetView zoomScale="130" zoomScaleNormal="130" workbookViewId="0"/>
  </sheetViews>
  <sheetFormatPr baseColWidth="10" defaultRowHeight="15" x14ac:dyDescent="0.2"/>
  <cols>
    <col min="1" max="1" width="11.5" customWidth="1"/>
    <col min="2" max="2" width="9" customWidth="1"/>
    <col min="3" max="3" width="9.33203125" customWidth="1"/>
    <col min="4" max="4" width="8.83203125" customWidth="1"/>
    <col min="5" max="5" width="10.1640625" customWidth="1"/>
    <col min="8" max="8" width="12.5" customWidth="1"/>
    <col min="9" max="9" width="12.83203125" customWidth="1"/>
  </cols>
  <sheetData>
    <row r="1" spans="1:10" x14ac:dyDescent="0.2">
      <c r="A1" t="s">
        <v>250</v>
      </c>
    </row>
    <row r="2" spans="1:10" ht="16" thickBot="1" x14ac:dyDescent="0.25"/>
    <row r="3" spans="1:10" x14ac:dyDescent="0.2">
      <c r="B3" s="112" t="s">
        <v>83</v>
      </c>
      <c r="C3" s="113"/>
      <c r="D3" s="112" t="s">
        <v>84</v>
      </c>
      <c r="E3" s="113"/>
      <c r="F3" s="112" t="s">
        <v>85</v>
      </c>
      <c r="G3" s="113"/>
      <c r="H3" s="116" t="s">
        <v>86</v>
      </c>
      <c r="I3" s="113"/>
    </row>
    <row r="4" spans="1:10" ht="16" thickBot="1" x14ac:dyDescent="0.25">
      <c r="B4" s="114"/>
      <c r="C4" s="115"/>
      <c r="D4" s="114"/>
      <c r="E4" s="115"/>
      <c r="F4" s="114"/>
      <c r="G4" s="115"/>
      <c r="H4" s="117"/>
      <c r="I4" s="115"/>
    </row>
    <row r="5" spans="1:10" ht="49" thickBot="1" x14ac:dyDescent="0.25">
      <c r="A5" s="33" t="s">
        <v>87</v>
      </c>
      <c r="B5" s="34" t="s">
        <v>88</v>
      </c>
      <c r="C5" s="35" t="s">
        <v>89</v>
      </c>
      <c r="D5" s="34" t="s">
        <v>88</v>
      </c>
      <c r="E5" s="35" t="s">
        <v>89</v>
      </c>
      <c r="F5" s="34" t="s">
        <v>88</v>
      </c>
      <c r="G5" s="35" t="s">
        <v>89</v>
      </c>
      <c r="H5" s="34" t="s">
        <v>88</v>
      </c>
      <c r="I5" s="35" t="s">
        <v>89</v>
      </c>
    </row>
    <row r="6" spans="1:10" x14ac:dyDescent="0.2">
      <c r="A6" s="31">
        <v>2007</v>
      </c>
      <c r="B6" s="17">
        <v>96</v>
      </c>
      <c r="C6" s="18">
        <v>32</v>
      </c>
      <c r="D6" s="17">
        <v>38</v>
      </c>
      <c r="E6" s="18">
        <v>6</v>
      </c>
      <c r="F6" s="19">
        <v>0.60416666666666674</v>
      </c>
      <c r="G6" s="19">
        <v>0.8125</v>
      </c>
      <c r="H6" s="20" t="s">
        <v>90</v>
      </c>
      <c r="I6" s="21" t="s">
        <v>91</v>
      </c>
    </row>
    <row r="7" spans="1:10" x14ac:dyDescent="0.2">
      <c r="A7" s="31">
        <v>2008</v>
      </c>
      <c r="B7" s="17">
        <v>291</v>
      </c>
      <c r="C7" s="18">
        <v>97</v>
      </c>
      <c r="D7" s="17">
        <v>107</v>
      </c>
      <c r="E7" s="18">
        <v>16</v>
      </c>
      <c r="F7" s="19">
        <v>0.63230240549828176</v>
      </c>
      <c r="G7" s="19">
        <v>0.83505154639175261</v>
      </c>
      <c r="H7" s="22" t="s">
        <v>92</v>
      </c>
      <c r="I7" s="23" t="s">
        <v>93</v>
      </c>
    </row>
    <row r="8" spans="1:10" x14ac:dyDescent="0.2">
      <c r="A8" s="31">
        <v>2009</v>
      </c>
      <c r="B8" s="17">
        <v>336</v>
      </c>
      <c r="C8" s="18">
        <v>112</v>
      </c>
      <c r="D8" s="17">
        <v>174</v>
      </c>
      <c r="E8" s="18">
        <v>35</v>
      </c>
      <c r="F8" s="19">
        <v>0.4821428571428571</v>
      </c>
      <c r="G8" s="19">
        <v>0.6875</v>
      </c>
      <c r="H8" s="22" t="s">
        <v>94</v>
      </c>
      <c r="I8" s="23" t="s">
        <v>95</v>
      </c>
    </row>
    <row r="9" spans="1:10" x14ac:dyDescent="0.2">
      <c r="A9" s="31">
        <v>2010</v>
      </c>
      <c r="B9" s="17">
        <v>336</v>
      </c>
      <c r="C9" s="18">
        <v>112</v>
      </c>
      <c r="D9" s="17">
        <v>181</v>
      </c>
      <c r="E9" s="18">
        <v>33</v>
      </c>
      <c r="F9" s="19">
        <v>0.46130952380952384</v>
      </c>
      <c r="G9" s="19">
        <v>0.70535714285714279</v>
      </c>
      <c r="H9" s="22" t="s">
        <v>96</v>
      </c>
      <c r="I9" s="23" t="s">
        <v>97</v>
      </c>
    </row>
    <row r="10" spans="1:10" x14ac:dyDescent="0.2">
      <c r="A10" s="31">
        <v>2011</v>
      </c>
      <c r="B10" s="17">
        <v>411</v>
      </c>
      <c r="C10" s="18">
        <v>137</v>
      </c>
      <c r="D10" s="17">
        <v>253</v>
      </c>
      <c r="E10" s="18">
        <v>61</v>
      </c>
      <c r="F10" s="19">
        <v>0.38442822384428221</v>
      </c>
      <c r="G10" s="19">
        <v>0.55474452554744524</v>
      </c>
      <c r="H10" s="22" t="s">
        <v>98</v>
      </c>
      <c r="I10" s="23" t="s">
        <v>99</v>
      </c>
      <c r="J10" s="24"/>
    </row>
    <row r="11" spans="1:10" x14ac:dyDescent="0.2">
      <c r="A11" s="31">
        <v>2012</v>
      </c>
      <c r="B11" s="17">
        <v>384</v>
      </c>
      <c r="C11" s="18">
        <v>128</v>
      </c>
      <c r="D11" s="17">
        <v>263</v>
      </c>
      <c r="E11" s="18">
        <v>66</v>
      </c>
      <c r="F11" s="19">
        <v>0.31510416666666663</v>
      </c>
      <c r="G11" s="19">
        <v>0.484375</v>
      </c>
      <c r="H11" s="22" t="s">
        <v>100</v>
      </c>
      <c r="I11" s="23" t="s">
        <v>101</v>
      </c>
    </row>
    <row r="12" spans="1:10" x14ac:dyDescent="0.2">
      <c r="A12" s="31">
        <v>2013</v>
      </c>
      <c r="B12" s="17">
        <v>444</v>
      </c>
      <c r="C12" s="18">
        <v>148</v>
      </c>
      <c r="D12" s="17">
        <v>332</v>
      </c>
      <c r="E12" s="18">
        <v>92</v>
      </c>
      <c r="F12" s="19">
        <v>0.25225225225225223</v>
      </c>
      <c r="G12" s="19">
        <v>0.3783783783783784</v>
      </c>
      <c r="H12" s="22" t="s">
        <v>102</v>
      </c>
      <c r="I12" s="23" t="s">
        <v>103</v>
      </c>
    </row>
    <row r="13" spans="1:10" x14ac:dyDescent="0.2">
      <c r="A13" s="31">
        <v>2014</v>
      </c>
      <c r="B13" s="17">
        <v>381</v>
      </c>
      <c r="C13" s="18">
        <v>127</v>
      </c>
      <c r="D13" s="17">
        <v>286</v>
      </c>
      <c r="E13" s="18">
        <v>80</v>
      </c>
      <c r="F13" s="19">
        <v>0.24934383202099741</v>
      </c>
      <c r="G13" s="19">
        <v>0.37007874015748032</v>
      </c>
      <c r="H13" s="22" t="s">
        <v>104</v>
      </c>
      <c r="I13" s="23" t="s">
        <v>105</v>
      </c>
    </row>
    <row r="14" spans="1:10" ht="16" thickBot="1" x14ac:dyDescent="0.25">
      <c r="A14" s="31">
        <v>2015</v>
      </c>
      <c r="B14" s="17">
        <v>309</v>
      </c>
      <c r="C14" s="18">
        <v>103</v>
      </c>
      <c r="D14" s="17">
        <v>263</v>
      </c>
      <c r="E14" s="18">
        <v>86</v>
      </c>
      <c r="F14" s="19">
        <v>0.14886731391585761</v>
      </c>
      <c r="G14" s="19">
        <v>0.16504854368932043</v>
      </c>
      <c r="H14" s="22" t="s">
        <v>106</v>
      </c>
      <c r="I14" s="23" t="s">
        <v>107</v>
      </c>
    </row>
    <row r="15" spans="1:10" ht="16" thickBot="1" x14ac:dyDescent="0.25">
      <c r="A15" s="32" t="s">
        <v>108</v>
      </c>
      <c r="B15" s="25">
        <v>2988</v>
      </c>
      <c r="C15" s="26">
        <v>996</v>
      </c>
      <c r="D15" s="25">
        <v>1897</v>
      </c>
      <c r="E15" s="26">
        <v>475</v>
      </c>
      <c r="F15" s="27">
        <v>0.36512717536813921</v>
      </c>
      <c r="G15" s="27">
        <v>0.52309236947791171</v>
      </c>
      <c r="H15" s="28" t="s">
        <v>109</v>
      </c>
      <c r="I15" s="29" t="s">
        <v>110</v>
      </c>
    </row>
    <row r="21" spans="6:7" x14ac:dyDescent="0.2">
      <c r="F21" s="30"/>
      <c r="G21" s="30"/>
    </row>
    <row r="22" spans="6:7" x14ac:dyDescent="0.2">
      <c r="F22" s="30"/>
      <c r="G22" s="30"/>
    </row>
    <row r="23" spans="6:7" x14ac:dyDescent="0.2">
      <c r="F23" s="30"/>
      <c r="G23" s="30"/>
    </row>
    <row r="24" spans="6:7" x14ac:dyDescent="0.2">
      <c r="F24" s="30"/>
      <c r="G24" s="30"/>
    </row>
    <row r="25" spans="6:7" x14ac:dyDescent="0.2">
      <c r="F25" s="30"/>
      <c r="G25" s="30"/>
    </row>
    <row r="26" spans="6:7" x14ac:dyDescent="0.2">
      <c r="F26" s="30"/>
      <c r="G26" s="30"/>
    </row>
    <row r="27" spans="6:7" x14ac:dyDescent="0.2">
      <c r="F27" s="30"/>
      <c r="G27" s="30"/>
    </row>
    <row r="28" spans="6:7" x14ac:dyDescent="0.2">
      <c r="F28" s="30"/>
      <c r="G28" s="30"/>
    </row>
    <row r="29" spans="6:7" x14ac:dyDescent="0.2">
      <c r="F29" s="30"/>
      <c r="G29" s="30"/>
    </row>
    <row r="30" spans="6:7" x14ac:dyDescent="0.2">
      <c r="F30" s="30"/>
      <c r="G30" s="30"/>
    </row>
  </sheetData>
  <mergeCells count="4">
    <mergeCell ref="B3:C4"/>
    <mergeCell ref="D3:E4"/>
    <mergeCell ref="F3:G4"/>
    <mergeCell ref="H3:I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0935-C0C9-49FD-8296-4FAD0986135C}">
  <sheetPr>
    <pageSetUpPr fitToPage="1"/>
  </sheetPr>
  <dimension ref="A1:H45"/>
  <sheetViews>
    <sheetView zoomScale="120" zoomScaleNormal="120" workbookViewId="0"/>
  </sheetViews>
  <sheetFormatPr baseColWidth="10" defaultRowHeight="15" x14ac:dyDescent="0.2"/>
  <cols>
    <col min="1" max="1" width="12" bestFit="1" customWidth="1"/>
    <col min="2" max="2" width="6.5" bestFit="1" customWidth="1"/>
    <col min="3" max="3" width="12" bestFit="1" customWidth="1"/>
    <col min="4" max="4" width="20.33203125" customWidth="1"/>
    <col min="5" max="5" width="19.6640625" customWidth="1"/>
    <col min="6" max="6" width="27.5" customWidth="1"/>
    <col min="7" max="7" width="21" customWidth="1"/>
    <col min="8" max="8" width="15.5" customWidth="1"/>
    <col min="9" max="10" width="12" bestFit="1" customWidth="1"/>
  </cols>
  <sheetData>
    <row r="1" spans="1:8" x14ac:dyDescent="0.2">
      <c r="A1" t="s">
        <v>251</v>
      </c>
    </row>
    <row r="3" spans="1:8" ht="17" thickBot="1" x14ac:dyDescent="0.25">
      <c r="C3" s="36" t="s">
        <v>88</v>
      </c>
      <c r="D3" s="37" t="s">
        <v>58</v>
      </c>
      <c r="E3" s="37" t="s">
        <v>59</v>
      </c>
      <c r="F3" s="37" t="s">
        <v>218</v>
      </c>
      <c r="G3" s="37" t="s">
        <v>60</v>
      </c>
      <c r="H3" s="38" t="s">
        <v>111</v>
      </c>
    </row>
    <row r="4" spans="1:8" x14ac:dyDescent="0.2">
      <c r="A4" s="120" t="s">
        <v>112</v>
      </c>
      <c r="B4" s="48" t="s">
        <v>113</v>
      </c>
      <c r="C4" s="39">
        <v>2789</v>
      </c>
      <c r="D4" s="40">
        <v>615</v>
      </c>
      <c r="E4" s="40">
        <v>171</v>
      </c>
      <c r="F4" s="40">
        <v>85</v>
      </c>
      <c r="G4" s="40">
        <v>22</v>
      </c>
      <c r="H4" s="41">
        <v>16</v>
      </c>
    </row>
    <row r="5" spans="1:8" ht="15.75" customHeight="1" x14ac:dyDescent="0.2">
      <c r="A5" s="118"/>
      <c r="B5" s="52" t="s">
        <v>114</v>
      </c>
      <c r="C5" s="42">
        <v>2037.62</v>
      </c>
      <c r="D5" s="43">
        <v>1851.6946230058425</v>
      </c>
      <c r="E5" s="43">
        <v>2449.4207483999808</v>
      </c>
      <c r="F5" s="43">
        <v>1987.430070370325</v>
      </c>
      <c r="G5" s="43">
        <v>3389.2758921904847</v>
      </c>
      <c r="H5" s="44">
        <v>2023.2940143229609</v>
      </c>
    </row>
    <row r="6" spans="1:8" ht="16" thickBot="1" x14ac:dyDescent="0.25">
      <c r="A6" s="119"/>
      <c r="B6" s="56" t="s">
        <v>115</v>
      </c>
      <c r="C6" s="45">
        <v>2924.21</v>
      </c>
      <c r="D6" s="46">
        <v>2448.9653358442215</v>
      </c>
      <c r="E6" s="46">
        <v>3548.1901143239902</v>
      </c>
      <c r="F6" s="46">
        <v>1760.1927087911895</v>
      </c>
      <c r="G6" s="46">
        <v>3986.8564992130291</v>
      </c>
      <c r="H6" s="47">
        <v>1753.9121558760814</v>
      </c>
    </row>
    <row r="7" spans="1:8" x14ac:dyDescent="0.2">
      <c r="A7" s="120" t="s">
        <v>116</v>
      </c>
      <c r="B7" s="48" t="s">
        <v>113</v>
      </c>
      <c r="C7" s="39">
        <v>2843</v>
      </c>
      <c r="D7" s="40">
        <v>623</v>
      </c>
      <c r="E7" s="40">
        <v>171</v>
      </c>
      <c r="F7" s="40">
        <v>90</v>
      </c>
      <c r="G7" s="40">
        <v>24</v>
      </c>
      <c r="H7" s="41">
        <v>18</v>
      </c>
    </row>
    <row r="8" spans="1:8" ht="15" customHeight="1" x14ac:dyDescent="0.2">
      <c r="A8" s="118"/>
      <c r="B8" s="52" t="s">
        <v>114</v>
      </c>
      <c r="C8" s="42">
        <v>2236.56</v>
      </c>
      <c r="D8" s="43">
        <v>2054.1739986781799</v>
      </c>
      <c r="E8" s="43">
        <v>2997.9114793772137</v>
      </c>
      <c r="F8" s="43">
        <v>2644.9464409180214</v>
      </c>
      <c r="G8" s="43">
        <v>3887.0719013774133</v>
      </c>
      <c r="H8" s="44">
        <v>2366.4330119863066</v>
      </c>
    </row>
    <row r="9" spans="1:8" ht="16" thickBot="1" x14ac:dyDescent="0.25">
      <c r="A9" s="119"/>
      <c r="B9" s="56" t="s">
        <v>115</v>
      </c>
      <c r="C9" s="45">
        <v>3400.1</v>
      </c>
      <c r="D9" s="46">
        <v>2733.320275258307</v>
      </c>
      <c r="E9" s="46">
        <v>4234.9090047300233</v>
      </c>
      <c r="F9" s="46">
        <v>3675.0243467851783</v>
      </c>
      <c r="G9" s="46">
        <v>7120.650974092142</v>
      </c>
      <c r="H9" s="47">
        <v>3419.0453645968882</v>
      </c>
    </row>
    <row r="10" spans="1:8" x14ac:dyDescent="0.2">
      <c r="A10" s="120" t="s">
        <v>117</v>
      </c>
      <c r="B10" s="48" t="s">
        <v>113</v>
      </c>
      <c r="C10" s="49">
        <v>2916</v>
      </c>
      <c r="D10" s="50">
        <v>653</v>
      </c>
      <c r="E10" s="50">
        <v>174</v>
      </c>
      <c r="F10" s="50">
        <v>94</v>
      </c>
      <c r="G10" s="50">
        <v>25</v>
      </c>
      <c r="H10" s="51">
        <v>18</v>
      </c>
    </row>
    <row r="11" spans="1:8" ht="15" customHeight="1" x14ac:dyDescent="0.2">
      <c r="A11" s="118"/>
      <c r="B11" s="52" t="s">
        <v>114</v>
      </c>
      <c r="C11" s="53">
        <v>2450.13</v>
      </c>
      <c r="D11" s="54">
        <v>2052.6610856833499</v>
      </c>
      <c r="E11" s="54">
        <v>3629.6073823709908</v>
      </c>
      <c r="F11" s="54">
        <v>3159.2654868048867</v>
      </c>
      <c r="G11" s="54">
        <v>2832.8327025638569</v>
      </c>
      <c r="H11" s="55">
        <v>3752.418191869901</v>
      </c>
    </row>
    <row r="12" spans="1:8" ht="16" thickBot="1" x14ac:dyDescent="0.25">
      <c r="A12" s="119"/>
      <c r="B12" s="56" t="s">
        <v>115</v>
      </c>
      <c r="C12" s="57">
        <v>4120.88</v>
      </c>
      <c r="D12" s="58">
        <v>2555.1260136310043</v>
      </c>
      <c r="E12" s="58">
        <v>4977.0628000395982</v>
      </c>
      <c r="F12" s="58">
        <v>3592.9537511985004</v>
      </c>
      <c r="G12" s="58">
        <v>2494.6244920663321</v>
      </c>
      <c r="H12" s="59">
        <v>7521.9985682762117</v>
      </c>
    </row>
    <row r="13" spans="1:8" x14ac:dyDescent="0.2">
      <c r="A13" s="118" t="s">
        <v>118</v>
      </c>
      <c r="B13" s="48" t="s">
        <v>113</v>
      </c>
      <c r="C13" s="39">
        <v>2988</v>
      </c>
      <c r="D13" s="40">
        <v>669</v>
      </c>
      <c r="E13" s="40">
        <v>182</v>
      </c>
      <c r="F13" s="40">
        <v>97</v>
      </c>
      <c r="G13" s="40">
        <v>27</v>
      </c>
      <c r="H13" s="41">
        <v>19</v>
      </c>
    </row>
    <row r="14" spans="1:8" ht="15" customHeight="1" x14ac:dyDescent="0.2">
      <c r="A14" s="118"/>
      <c r="B14" s="52" t="s">
        <v>114</v>
      </c>
      <c r="C14" s="42">
        <v>3059.05</v>
      </c>
      <c r="D14" s="43">
        <v>3221.9433639634703</v>
      </c>
      <c r="E14" s="43">
        <v>5453.1874808036182</v>
      </c>
      <c r="F14" s="43">
        <v>5802.8425139961537</v>
      </c>
      <c r="G14" s="43">
        <v>3624.7810405045052</v>
      </c>
      <c r="H14" s="44">
        <v>4483.2298249220821</v>
      </c>
    </row>
    <row r="15" spans="1:8" ht="16" thickBot="1" x14ac:dyDescent="0.25">
      <c r="A15" s="119"/>
      <c r="B15" s="56" t="s">
        <v>115</v>
      </c>
      <c r="C15" s="45">
        <v>4372.45</v>
      </c>
      <c r="D15" s="46">
        <v>3986.6070906573382</v>
      </c>
      <c r="E15" s="46">
        <v>7157.983218432576</v>
      </c>
      <c r="F15" s="46">
        <v>5530.520830555266</v>
      </c>
      <c r="G15" s="46">
        <v>3595.9609948955053</v>
      </c>
      <c r="H15" s="47">
        <v>4847.272539937585</v>
      </c>
    </row>
    <row r="16" spans="1:8" x14ac:dyDescent="0.2">
      <c r="A16" s="118" t="s">
        <v>119</v>
      </c>
      <c r="B16" s="48" t="s">
        <v>113</v>
      </c>
      <c r="C16" s="39">
        <v>2747</v>
      </c>
      <c r="D16" s="40">
        <v>624</v>
      </c>
      <c r="E16" s="40">
        <v>159</v>
      </c>
      <c r="F16" s="40">
        <v>90</v>
      </c>
      <c r="G16" s="40">
        <v>25</v>
      </c>
      <c r="H16" s="41">
        <v>18</v>
      </c>
    </row>
    <row r="17" spans="1:8" ht="15" customHeight="1" x14ac:dyDescent="0.2">
      <c r="A17" s="118"/>
      <c r="B17" s="52" t="s">
        <v>114</v>
      </c>
      <c r="C17" s="42">
        <v>2752.25</v>
      </c>
      <c r="D17" s="43">
        <v>4030.5146822313841</v>
      </c>
      <c r="E17" s="43">
        <v>5377.2039634907851</v>
      </c>
      <c r="F17" s="43">
        <v>6562.6250092482887</v>
      </c>
      <c r="G17" s="43">
        <v>3444.0326211811694</v>
      </c>
      <c r="H17" s="44">
        <v>6275.9797912270733</v>
      </c>
    </row>
    <row r="18" spans="1:8" ht="16" thickBot="1" x14ac:dyDescent="0.25">
      <c r="A18" s="119"/>
      <c r="B18" s="56" t="s">
        <v>115</v>
      </c>
      <c r="C18" s="45">
        <v>4401.8999999999996</v>
      </c>
      <c r="D18" s="46">
        <v>4821.5846015629768</v>
      </c>
      <c r="E18" s="46">
        <v>6406.5317190490514</v>
      </c>
      <c r="F18" s="46">
        <v>9509.8769370274222</v>
      </c>
      <c r="G18" s="46">
        <v>3351.8064598753608</v>
      </c>
      <c r="H18" s="47">
        <v>6466.8152674109188</v>
      </c>
    </row>
    <row r="19" spans="1:8" x14ac:dyDescent="0.2">
      <c r="A19" s="118" t="s">
        <v>120</v>
      </c>
      <c r="B19" s="48" t="s">
        <v>113</v>
      </c>
      <c r="C19" s="39">
        <v>2538</v>
      </c>
      <c r="D19" s="40">
        <v>578</v>
      </c>
      <c r="E19" s="40">
        <v>135</v>
      </c>
      <c r="F19" s="40">
        <v>73</v>
      </c>
      <c r="G19" s="40">
        <v>23</v>
      </c>
      <c r="H19" s="41">
        <v>17</v>
      </c>
    </row>
    <row r="20" spans="1:8" ht="15" customHeight="1" x14ac:dyDescent="0.2">
      <c r="A20" s="118"/>
      <c r="B20" s="52" t="s">
        <v>114</v>
      </c>
      <c r="C20" s="42">
        <v>2734.01</v>
      </c>
      <c r="D20" s="43">
        <v>4292.5279889747953</v>
      </c>
      <c r="E20" s="43">
        <v>6401.1859462396305</v>
      </c>
      <c r="F20" s="43">
        <v>6161.3896948822849</v>
      </c>
      <c r="G20" s="43">
        <v>2367.7939290818531</v>
      </c>
      <c r="H20" s="44">
        <v>3987.0936071128981</v>
      </c>
    </row>
    <row r="21" spans="1:8" ht="16" thickBot="1" x14ac:dyDescent="0.25">
      <c r="A21" s="119"/>
      <c r="B21" s="56" t="s">
        <v>115</v>
      </c>
      <c r="C21" s="45">
        <v>4451.47</v>
      </c>
      <c r="D21" s="46">
        <v>5869.0809165256633</v>
      </c>
      <c r="E21" s="46">
        <v>8746.83255584978</v>
      </c>
      <c r="F21" s="46">
        <v>9972.1319868676201</v>
      </c>
      <c r="G21" s="46">
        <v>2105.6691587321448</v>
      </c>
      <c r="H21" s="47">
        <v>3485.419424898414</v>
      </c>
    </row>
    <row r="22" spans="1:8" x14ac:dyDescent="0.2">
      <c r="A22" s="118" t="s">
        <v>121</v>
      </c>
      <c r="B22" s="48" t="s">
        <v>113</v>
      </c>
      <c r="C22" s="39">
        <v>2111</v>
      </c>
      <c r="D22" s="40">
        <v>457</v>
      </c>
      <c r="E22" s="40">
        <v>108</v>
      </c>
      <c r="F22" s="40">
        <v>53</v>
      </c>
      <c r="G22" s="40">
        <v>17</v>
      </c>
      <c r="H22" s="41">
        <v>7</v>
      </c>
    </row>
    <row r="23" spans="1:8" ht="15" customHeight="1" x14ac:dyDescent="0.2">
      <c r="A23" s="118"/>
      <c r="B23" s="52" t="s">
        <v>114</v>
      </c>
      <c r="C23" s="42">
        <v>2836.61</v>
      </c>
      <c r="D23" s="43">
        <v>4718.736007147847</v>
      </c>
      <c r="E23" s="43">
        <v>5358.8346694991496</v>
      </c>
      <c r="F23" s="43">
        <v>6001.8134792093779</v>
      </c>
      <c r="G23" s="43">
        <v>2259.6329223043872</v>
      </c>
      <c r="H23" s="44">
        <v>10375.456047028623</v>
      </c>
    </row>
    <row r="24" spans="1:8" ht="16" thickBot="1" x14ac:dyDescent="0.25">
      <c r="A24" s="119"/>
      <c r="B24" s="56" t="s">
        <v>115</v>
      </c>
      <c r="C24" s="45">
        <v>4919.45</v>
      </c>
      <c r="D24" s="46">
        <v>7283.219884025023</v>
      </c>
      <c r="E24" s="46">
        <v>8107.2708510635439</v>
      </c>
      <c r="F24" s="46">
        <v>7454.5471421518187</v>
      </c>
      <c r="G24" s="46">
        <v>2283.1495507918471</v>
      </c>
      <c r="H24" s="47">
        <v>11800.426748210944</v>
      </c>
    </row>
    <row r="25" spans="1:8" x14ac:dyDescent="0.2">
      <c r="A25" s="118" t="s">
        <v>122</v>
      </c>
      <c r="B25" s="48" t="s">
        <v>113</v>
      </c>
      <c r="C25" s="39">
        <v>1697</v>
      </c>
      <c r="D25" s="40">
        <v>352</v>
      </c>
      <c r="E25" s="40">
        <v>81</v>
      </c>
      <c r="F25" s="40">
        <v>47</v>
      </c>
      <c r="G25" s="40">
        <v>8</v>
      </c>
      <c r="H25" s="41">
        <v>6</v>
      </c>
    </row>
    <row r="26" spans="1:8" ht="15" customHeight="1" x14ac:dyDescent="0.2">
      <c r="A26" s="118"/>
      <c r="B26" s="52" t="s">
        <v>114</v>
      </c>
      <c r="C26" s="42">
        <v>2810.46</v>
      </c>
      <c r="D26" s="43">
        <v>5164.218610492494</v>
      </c>
      <c r="E26" s="43">
        <v>5110.6033284867772</v>
      </c>
      <c r="F26" s="43">
        <v>4802.316503973082</v>
      </c>
      <c r="G26" s="43">
        <v>2195.913178770214</v>
      </c>
      <c r="H26" s="44">
        <v>7276.373830933263</v>
      </c>
    </row>
    <row r="27" spans="1:8" ht="16" thickBot="1" x14ac:dyDescent="0.25">
      <c r="A27" s="119"/>
      <c r="B27" s="56" t="s">
        <v>115</v>
      </c>
      <c r="C27" s="45">
        <v>4831.71</v>
      </c>
      <c r="D27" s="46">
        <v>8906.4449207466841</v>
      </c>
      <c r="E27" s="46">
        <v>7673.2198138182739</v>
      </c>
      <c r="F27" s="46">
        <v>5810.3208479123959</v>
      </c>
      <c r="G27" s="46">
        <v>1944.1361915689581</v>
      </c>
      <c r="H27" s="47">
        <v>7288.517411958388</v>
      </c>
    </row>
    <row r="28" spans="1:8" x14ac:dyDescent="0.2">
      <c r="A28" s="118" t="s">
        <v>123</v>
      </c>
      <c r="B28" s="48" t="s">
        <v>113</v>
      </c>
      <c r="C28" s="39">
        <v>1255</v>
      </c>
      <c r="D28" s="40">
        <v>233</v>
      </c>
      <c r="E28" s="40">
        <v>51</v>
      </c>
      <c r="F28" s="40">
        <v>30</v>
      </c>
      <c r="G28" s="40">
        <v>5</v>
      </c>
      <c r="H28" s="41">
        <v>4</v>
      </c>
    </row>
    <row r="29" spans="1:8" ht="15" customHeight="1" x14ac:dyDescent="0.2">
      <c r="A29" s="118"/>
      <c r="B29" s="52" t="s">
        <v>114</v>
      </c>
      <c r="C29" s="42">
        <v>2730</v>
      </c>
      <c r="D29" s="43">
        <v>5728.8075842448143</v>
      </c>
      <c r="E29" s="43">
        <v>3817.9845398157463</v>
      </c>
      <c r="F29" s="43">
        <v>7680.3749361371938</v>
      </c>
      <c r="G29" s="43">
        <v>1346.8985178792298</v>
      </c>
      <c r="H29" s="44">
        <v>7512.0174786916068</v>
      </c>
    </row>
    <row r="30" spans="1:8" ht="16" thickBot="1" x14ac:dyDescent="0.25">
      <c r="A30" s="119"/>
      <c r="B30" s="56" t="s">
        <v>115</v>
      </c>
      <c r="C30" s="45">
        <v>4469.9399999999996</v>
      </c>
      <c r="D30" s="46">
        <v>9970.4860735349848</v>
      </c>
      <c r="E30" s="46">
        <v>5574.3979149071565</v>
      </c>
      <c r="F30" s="46">
        <v>13217.010574083171</v>
      </c>
      <c r="G30" s="46">
        <v>624.78428202650355</v>
      </c>
      <c r="H30" s="47">
        <v>9967.5086754946278</v>
      </c>
    </row>
    <row r="31" spans="1:8" x14ac:dyDescent="0.2">
      <c r="A31" s="118" t="s">
        <v>124</v>
      </c>
      <c r="B31" s="48" t="s">
        <v>113</v>
      </c>
      <c r="C31" s="39">
        <v>892</v>
      </c>
      <c r="D31" s="40">
        <v>154</v>
      </c>
      <c r="E31" s="40">
        <v>28</v>
      </c>
      <c r="F31" s="40">
        <v>17</v>
      </c>
      <c r="G31" s="40">
        <v>5</v>
      </c>
      <c r="H31" s="41">
        <v>2</v>
      </c>
    </row>
    <row r="32" spans="1:8" ht="15" customHeight="1" x14ac:dyDescent="0.2">
      <c r="A32" s="118"/>
      <c r="B32" s="52" t="s">
        <v>114</v>
      </c>
      <c r="C32" s="42">
        <v>2874.32</v>
      </c>
      <c r="D32" s="43">
        <v>6037.962387599081</v>
      </c>
      <c r="E32" s="43">
        <v>5264.8449308349836</v>
      </c>
      <c r="F32" s="43">
        <v>5525.8475425069082</v>
      </c>
      <c r="G32" s="43">
        <v>3106.0538704590008</v>
      </c>
      <c r="H32" s="44">
        <v>3723.0053143879163</v>
      </c>
    </row>
    <row r="33" spans="1:8" ht="16" thickBot="1" x14ac:dyDescent="0.25">
      <c r="A33" s="119"/>
      <c r="B33" s="56" t="s">
        <v>115</v>
      </c>
      <c r="C33" s="45">
        <v>5473.71</v>
      </c>
      <c r="D33" s="46">
        <v>10623.043891148303</v>
      </c>
      <c r="E33" s="46">
        <v>7718.2921820381698</v>
      </c>
      <c r="F33" s="46">
        <v>7649.780241310661</v>
      </c>
      <c r="G33" s="46">
        <v>3217.5661590188906</v>
      </c>
      <c r="H33" s="47">
        <v>4102.5138335237807</v>
      </c>
    </row>
    <row r="34" spans="1:8" x14ac:dyDescent="0.2">
      <c r="A34" s="118" t="s">
        <v>125</v>
      </c>
      <c r="B34" s="48" t="s">
        <v>113</v>
      </c>
      <c r="C34" s="39">
        <v>579</v>
      </c>
      <c r="D34" s="40">
        <v>89</v>
      </c>
      <c r="E34" s="40">
        <v>16</v>
      </c>
      <c r="F34" s="40">
        <v>7</v>
      </c>
      <c r="G34" s="40">
        <v>3</v>
      </c>
      <c r="H34" s="41">
        <v>0</v>
      </c>
    </row>
    <row r="35" spans="1:8" ht="15" customHeight="1" x14ac:dyDescent="0.2">
      <c r="A35" s="118"/>
      <c r="B35" s="52" t="s">
        <v>114</v>
      </c>
      <c r="C35" s="42">
        <v>3226.08</v>
      </c>
      <c r="D35" s="43">
        <v>5836.9051410882284</v>
      </c>
      <c r="E35" s="43">
        <v>2031.5318262608123</v>
      </c>
      <c r="F35" s="43">
        <v>9093.4574298426851</v>
      </c>
      <c r="G35" s="43">
        <v>1704.407095562138</v>
      </c>
      <c r="H35" s="44"/>
    </row>
    <row r="36" spans="1:8" ht="16" thickBot="1" x14ac:dyDescent="0.25">
      <c r="A36" s="119"/>
      <c r="B36" s="56" t="s">
        <v>115</v>
      </c>
      <c r="C36" s="45">
        <v>6039.73</v>
      </c>
      <c r="D36" s="46">
        <v>9547.9092403479135</v>
      </c>
      <c r="E36" s="46">
        <v>828.7214808973547</v>
      </c>
      <c r="F36" s="46">
        <v>11781.530131881296</v>
      </c>
      <c r="G36" s="46">
        <v>1308.4920179775343</v>
      </c>
      <c r="H36" s="47"/>
    </row>
    <row r="37" spans="1:8" x14ac:dyDescent="0.2">
      <c r="A37" s="118" t="s">
        <v>126</v>
      </c>
      <c r="B37" s="48" t="s">
        <v>113</v>
      </c>
      <c r="C37" s="39">
        <v>358</v>
      </c>
      <c r="D37" s="40">
        <v>55</v>
      </c>
      <c r="E37" s="40">
        <v>8</v>
      </c>
      <c r="F37" s="40">
        <v>4</v>
      </c>
      <c r="G37" s="40">
        <v>2</v>
      </c>
      <c r="H37" s="41">
        <v>0</v>
      </c>
    </row>
    <row r="38" spans="1:8" ht="15" customHeight="1" x14ac:dyDescent="0.2">
      <c r="A38" s="118"/>
      <c r="B38" s="52" t="s">
        <v>114</v>
      </c>
      <c r="C38" s="42">
        <v>2936.12</v>
      </c>
      <c r="D38" s="43">
        <v>2793.6698553694246</v>
      </c>
      <c r="E38" s="43">
        <v>3292.3920929895748</v>
      </c>
      <c r="F38" s="43">
        <v>10168.780231576422</v>
      </c>
      <c r="G38" s="43">
        <v>1528.1001863297552</v>
      </c>
      <c r="H38" s="44"/>
    </row>
    <row r="39" spans="1:8" ht="16" thickBot="1" x14ac:dyDescent="0.25">
      <c r="A39" s="119"/>
      <c r="B39" s="56" t="s">
        <v>115</v>
      </c>
      <c r="C39" s="45">
        <v>4654.2299999999996</v>
      </c>
      <c r="D39" s="46">
        <v>3557.9961179261495</v>
      </c>
      <c r="E39" s="46">
        <v>2835.9343761119831</v>
      </c>
      <c r="F39" s="46">
        <v>16676.760998287446</v>
      </c>
      <c r="G39" s="46">
        <v>614.03339394226089</v>
      </c>
      <c r="H39" s="47"/>
    </row>
    <row r="40" spans="1:8" x14ac:dyDescent="0.2">
      <c r="A40" s="118" t="s">
        <v>127</v>
      </c>
      <c r="B40" s="48" t="s">
        <v>113</v>
      </c>
      <c r="C40" s="39">
        <v>155</v>
      </c>
      <c r="D40" s="40">
        <v>17</v>
      </c>
      <c r="E40" s="40">
        <v>3</v>
      </c>
      <c r="F40" s="40">
        <v>1</v>
      </c>
      <c r="G40" s="40">
        <v>1</v>
      </c>
      <c r="H40" s="41">
        <v>0</v>
      </c>
    </row>
    <row r="41" spans="1:8" ht="15" customHeight="1" x14ac:dyDescent="0.2">
      <c r="A41" s="118"/>
      <c r="B41" s="52" t="s">
        <v>114</v>
      </c>
      <c r="C41" s="42">
        <v>2573.37</v>
      </c>
      <c r="D41" s="43">
        <v>2460.9241863927041</v>
      </c>
      <c r="E41" s="43">
        <v>2236.8373984626028</v>
      </c>
      <c r="F41" s="43">
        <v>378.22256108860392</v>
      </c>
      <c r="G41" s="43">
        <v>754.36839098000905</v>
      </c>
      <c r="H41" s="44"/>
    </row>
    <row r="42" spans="1:8" ht="16" thickBot="1" x14ac:dyDescent="0.25">
      <c r="A42" s="119"/>
      <c r="B42" s="56" t="s">
        <v>115</v>
      </c>
      <c r="C42" s="45">
        <v>4414.12</v>
      </c>
      <c r="D42" s="46">
        <v>1903.0241593630712</v>
      </c>
      <c r="E42" s="46">
        <v>1632.0240060878159</v>
      </c>
      <c r="F42" s="46"/>
      <c r="G42" s="46"/>
      <c r="H42" s="47"/>
    </row>
    <row r="43" spans="1:8" x14ac:dyDescent="0.2">
      <c r="A43" s="118" t="s">
        <v>128</v>
      </c>
      <c r="B43" s="48" t="s">
        <v>113</v>
      </c>
      <c r="C43" s="39">
        <v>36</v>
      </c>
      <c r="D43" s="40">
        <v>4</v>
      </c>
      <c r="E43" s="40">
        <v>1</v>
      </c>
      <c r="F43" s="40">
        <v>0</v>
      </c>
      <c r="G43" s="40">
        <v>1</v>
      </c>
      <c r="H43" s="41">
        <v>0</v>
      </c>
    </row>
    <row r="44" spans="1:8" ht="15" customHeight="1" x14ac:dyDescent="0.2">
      <c r="A44" s="118"/>
      <c r="B44" s="52" t="s">
        <v>114</v>
      </c>
      <c r="C44" s="42">
        <v>2099.3200000000002</v>
      </c>
      <c r="D44" s="43">
        <v>1348.7450915517884</v>
      </c>
      <c r="E44" s="43">
        <v>3433.2218834190162</v>
      </c>
      <c r="F44" s="43"/>
      <c r="G44" s="43">
        <v>619.91933718508983</v>
      </c>
      <c r="H44" s="44"/>
    </row>
    <row r="45" spans="1:8" ht="16" thickBot="1" x14ac:dyDescent="0.25">
      <c r="A45" s="119"/>
      <c r="B45" s="56" t="s">
        <v>115</v>
      </c>
      <c r="C45" s="42">
        <v>1925.08</v>
      </c>
      <c r="D45" s="43">
        <v>365.59692988281489</v>
      </c>
      <c r="E45" s="43"/>
      <c r="F45" s="43"/>
      <c r="G45" s="43"/>
      <c r="H45" s="44"/>
    </row>
  </sheetData>
  <mergeCells count="14">
    <mergeCell ref="A40:A42"/>
    <mergeCell ref="A43:A45"/>
    <mergeCell ref="A22:A24"/>
    <mergeCell ref="A25:A27"/>
    <mergeCell ref="A28:A30"/>
    <mergeCell ref="A31:A33"/>
    <mergeCell ref="A34:A36"/>
    <mergeCell ref="A37:A39"/>
    <mergeCell ref="A19:A21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71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7486-3EEE-484B-A493-DA74B32D6032}">
  <sheetPr>
    <pageSetUpPr fitToPage="1"/>
  </sheetPr>
  <dimension ref="A1:O12"/>
  <sheetViews>
    <sheetView workbookViewId="0"/>
  </sheetViews>
  <sheetFormatPr baseColWidth="10" defaultRowHeight="15" x14ac:dyDescent="0.2"/>
  <cols>
    <col min="1" max="1" width="23.6640625" customWidth="1"/>
    <col min="2" max="5" width="5.6640625" customWidth="1"/>
    <col min="6" max="14" width="5.83203125" customWidth="1"/>
    <col min="15" max="15" width="6.83203125" customWidth="1"/>
  </cols>
  <sheetData>
    <row r="1" spans="1:15" x14ac:dyDescent="0.2">
      <c r="A1" t="s">
        <v>252</v>
      </c>
    </row>
    <row r="3" spans="1:15" ht="16" thickBot="1" x14ac:dyDescent="0.25">
      <c r="A3" s="9" t="s">
        <v>129</v>
      </c>
      <c r="B3" s="60" t="s">
        <v>130</v>
      </c>
      <c r="C3" s="60" t="s">
        <v>131</v>
      </c>
      <c r="D3" s="60" t="s">
        <v>132</v>
      </c>
      <c r="E3" s="16" t="s">
        <v>133</v>
      </c>
      <c r="F3" s="60" t="s">
        <v>134</v>
      </c>
      <c r="G3" s="60" t="s">
        <v>135</v>
      </c>
      <c r="H3" s="60" t="s">
        <v>136</v>
      </c>
      <c r="I3" s="60" t="s">
        <v>137</v>
      </c>
      <c r="J3" s="60" t="s">
        <v>138</v>
      </c>
      <c r="K3" s="60" t="s">
        <v>139</v>
      </c>
      <c r="L3" s="60" t="s">
        <v>140</v>
      </c>
      <c r="M3" s="60" t="s">
        <v>141</v>
      </c>
      <c r="N3" s="60" t="s">
        <v>142</v>
      </c>
      <c r="O3" s="60" t="s">
        <v>143</v>
      </c>
    </row>
    <row r="4" spans="1:15" x14ac:dyDescent="0.2">
      <c r="A4" s="8" t="s">
        <v>144</v>
      </c>
      <c r="B4" s="6" t="s">
        <v>4</v>
      </c>
      <c r="C4" s="6" t="s">
        <v>4</v>
      </c>
      <c r="D4" s="6" t="s">
        <v>4</v>
      </c>
      <c r="E4" s="61">
        <v>1E-3</v>
      </c>
      <c r="F4" s="62">
        <v>1E-3</v>
      </c>
      <c r="G4" s="62">
        <v>1E-3</v>
      </c>
      <c r="H4" s="62">
        <v>1E-3</v>
      </c>
      <c r="I4" s="62">
        <v>1E-3</v>
      </c>
      <c r="J4" s="62">
        <v>1E-3</v>
      </c>
      <c r="K4" s="62">
        <v>1E-3</v>
      </c>
      <c r="L4" s="62">
        <v>1E-3</v>
      </c>
      <c r="M4" s="62">
        <v>1E-3</v>
      </c>
      <c r="N4" s="6" t="s">
        <v>4</v>
      </c>
      <c r="O4" s="6" t="s">
        <v>4</v>
      </c>
    </row>
    <row r="5" spans="1:15" x14ac:dyDescent="0.2">
      <c r="A5" s="8" t="s">
        <v>145</v>
      </c>
      <c r="B5" s="6" t="s">
        <v>4</v>
      </c>
      <c r="C5" s="6" t="s">
        <v>4</v>
      </c>
      <c r="D5" s="63">
        <v>1E-3</v>
      </c>
      <c r="E5" s="64">
        <v>1E-3</v>
      </c>
      <c r="F5" s="63">
        <v>1E-3</v>
      </c>
      <c r="G5" s="63">
        <v>1E-3</v>
      </c>
      <c r="H5" s="63">
        <v>1E-3</v>
      </c>
      <c r="I5" s="6" t="s">
        <v>4</v>
      </c>
      <c r="J5" s="6" t="s">
        <v>4</v>
      </c>
      <c r="K5" s="6" t="s">
        <v>4</v>
      </c>
      <c r="L5" s="6" t="s">
        <v>4</v>
      </c>
      <c r="M5" s="6" t="s">
        <v>4</v>
      </c>
      <c r="N5" s="6" t="s">
        <v>4</v>
      </c>
      <c r="O5" s="6" t="s">
        <v>4</v>
      </c>
    </row>
    <row r="6" spans="1:15" x14ac:dyDescent="0.2">
      <c r="A6" s="8" t="s">
        <v>146</v>
      </c>
      <c r="B6" s="6" t="s">
        <v>4</v>
      </c>
      <c r="C6" s="6" t="s">
        <v>4</v>
      </c>
      <c r="D6" s="6" t="s">
        <v>4</v>
      </c>
      <c r="E6" s="15" t="s">
        <v>4</v>
      </c>
      <c r="F6" s="6" t="s">
        <v>4</v>
      </c>
      <c r="G6" s="63">
        <v>0.02</v>
      </c>
      <c r="H6" s="63">
        <v>0.02</v>
      </c>
      <c r="I6" s="6" t="s">
        <v>4</v>
      </c>
      <c r="J6" s="6" t="s">
        <v>4</v>
      </c>
      <c r="K6" s="6" t="s">
        <v>4</v>
      </c>
      <c r="L6" s="6" t="s">
        <v>4</v>
      </c>
      <c r="M6" s="6" t="s">
        <v>4</v>
      </c>
      <c r="N6" s="6" t="s">
        <v>4</v>
      </c>
      <c r="O6" s="6" t="s">
        <v>4</v>
      </c>
    </row>
    <row r="7" spans="1:15" x14ac:dyDescent="0.2">
      <c r="A7" s="8" t="s">
        <v>147</v>
      </c>
      <c r="B7" s="6" t="s">
        <v>4</v>
      </c>
      <c r="C7" s="6" t="s">
        <v>4</v>
      </c>
      <c r="D7" s="6" t="s">
        <v>4</v>
      </c>
      <c r="E7" s="15" t="s">
        <v>4</v>
      </c>
      <c r="F7" s="6" t="s">
        <v>4</v>
      </c>
      <c r="G7" s="6" t="s">
        <v>4</v>
      </c>
      <c r="H7" s="6" t="s">
        <v>4</v>
      </c>
      <c r="I7" s="62">
        <v>1E-3</v>
      </c>
      <c r="J7" s="62">
        <v>1E-3</v>
      </c>
      <c r="K7" s="62">
        <v>1E-3</v>
      </c>
      <c r="L7" s="62">
        <v>1E-3</v>
      </c>
      <c r="M7" s="6" t="s">
        <v>4</v>
      </c>
      <c r="N7" s="6" t="s">
        <v>4</v>
      </c>
      <c r="O7" s="6" t="s">
        <v>4</v>
      </c>
    </row>
    <row r="8" spans="1:15" x14ac:dyDescent="0.2">
      <c r="A8" s="8" t="s">
        <v>148</v>
      </c>
      <c r="B8" s="6" t="s">
        <v>4</v>
      </c>
      <c r="C8" s="6" t="s">
        <v>4</v>
      </c>
      <c r="D8" s="6" t="s">
        <v>4</v>
      </c>
      <c r="E8" s="64">
        <v>1E-3</v>
      </c>
      <c r="F8" s="63">
        <v>1E-3</v>
      </c>
      <c r="G8" s="63">
        <v>1E-3</v>
      </c>
      <c r="H8" s="63">
        <v>1E-3</v>
      </c>
      <c r="I8" s="63">
        <v>1E-3</v>
      </c>
      <c r="J8" s="63">
        <v>1E-3</v>
      </c>
      <c r="K8" s="63">
        <v>1E-3</v>
      </c>
      <c r="L8" s="6" t="s">
        <v>4</v>
      </c>
      <c r="M8" s="6" t="s">
        <v>4</v>
      </c>
      <c r="N8" s="6" t="s">
        <v>4</v>
      </c>
      <c r="O8" s="6" t="s">
        <v>4</v>
      </c>
    </row>
    <row r="9" spans="1:15" x14ac:dyDescent="0.2">
      <c r="A9" s="8" t="s">
        <v>149</v>
      </c>
      <c r="B9" s="6" t="s">
        <v>4</v>
      </c>
      <c r="C9" s="6" t="s">
        <v>4</v>
      </c>
      <c r="D9" s="6" t="s">
        <v>4</v>
      </c>
      <c r="E9" s="64">
        <v>1E-3</v>
      </c>
      <c r="F9" s="63">
        <v>1E-3</v>
      </c>
      <c r="G9" s="63">
        <v>1E-3</v>
      </c>
      <c r="H9" s="63">
        <v>1E-3</v>
      </c>
      <c r="I9" s="63">
        <v>1E-3</v>
      </c>
      <c r="J9" s="63">
        <v>1E-3</v>
      </c>
      <c r="K9" s="6" t="s">
        <v>4</v>
      </c>
      <c r="L9" s="6" t="s">
        <v>4</v>
      </c>
      <c r="M9" s="6" t="s">
        <v>4</v>
      </c>
      <c r="N9" s="6" t="s">
        <v>4</v>
      </c>
      <c r="O9" s="6" t="s">
        <v>4</v>
      </c>
    </row>
    <row r="10" spans="1:15" x14ac:dyDescent="0.2">
      <c r="A10" s="8" t="s">
        <v>150</v>
      </c>
      <c r="B10" s="6" t="s">
        <v>4</v>
      </c>
      <c r="C10" s="6" t="s">
        <v>4</v>
      </c>
      <c r="D10" s="6" t="s">
        <v>4</v>
      </c>
      <c r="E10" s="64">
        <v>1E-3</v>
      </c>
      <c r="F10" s="63">
        <v>1E-3</v>
      </c>
      <c r="G10" s="63">
        <v>1E-3</v>
      </c>
      <c r="H10" s="63">
        <v>1E-3</v>
      </c>
      <c r="I10" s="63">
        <v>1E-3</v>
      </c>
      <c r="J10" s="63">
        <v>1E-3</v>
      </c>
      <c r="K10" s="63">
        <v>1E-3</v>
      </c>
      <c r="L10" s="6" t="s">
        <v>4</v>
      </c>
      <c r="M10" s="6" t="s">
        <v>4</v>
      </c>
      <c r="N10" s="6" t="s">
        <v>4</v>
      </c>
      <c r="O10" s="6" t="s">
        <v>4</v>
      </c>
    </row>
    <row r="11" spans="1:15" ht="16" thickBot="1" x14ac:dyDescent="0.25">
      <c r="A11" s="8" t="s">
        <v>151</v>
      </c>
      <c r="B11" s="6" t="s">
        <v>4</v>
      </c>
      <c r="C11" s="6" t="s">
        <v>4</v>
      </c>
      <c r="D11" s="6" t="s">
        <v>4</v>
      </c>
      <c r="E11" s="15" t="s">
        <v>4</v>
      </c>
      <c r="F11" s="6" t="s">
        <v>4</v>
      </c>
      <c r="G11" s="63">
        <v>1E-3</v>
      </c>
      <c r="H11" s="63">
        <v>1E-3</v>
      </c>
      <c r="I11" s="63">
        <v>1E-3</v>
      </c>
      <c r="J11" s="63">
        <v>1E-3</v>
      </c>
      <c r="K11" s="63">
        <v>1E-3</v>
      </c>
      <c r="L11" s="63">
        <v>1E-3</v>
      </c>
      <c r="M11" s="6" t="s">
        <v>4</v>
      </c>
      <c r="N11" s="6" t="s">
        <v>4</v>
      </c>
      <c r="O11" s="6" t="s">
        <v>4</v>
      </c>
    </row>
    <row r="12" spans="1:15" x14ac:dyDescent="0.2">
      <c r="A12" s="7" t="s">
        <v>152</v>
      </c>
      <c r="B12" s="3" t="s">
        <v>4</v>
      </c>
      <c r="C12" s="3" t="s">
        <v>4</v>
      </c>
      <c r="D12" s="3" t="s">
        <v>4</v>
      </c>
      <c r="E12" s="65">
        <v>1E-3</v>
      </c>
      <c r="F12" s="66">
        <v>1E-3</v>
      </c>
      <c r="G12" s="66">
        <v>1E-3</v>
      </c>
      <c r="H12" s="66">
        <v>1E-3</v>
      </c>
      <c r="I12" s="66">
        <v>1E-3</v>
      </c>
      <c r="J12" s="66">
        <v>1E-3</v>
      </c>
      <c r="K12" s="66">
        <v>1E-3</v>
      </c>
      <c r="L12" s="66">
        <v>1E-3</v>
      </c>
      <c r="M12" s="3" t="s">
        <v>4</v>
      </c>
      <c r="N12" s="3" t="s">
        <v>4</v>
      </c>
      <c r="O12" s="3" t="s">
        <v>4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B2B19-4319-4155-88E9-C0556CEFA276}">
  <dimension ref="A1:J14"/>
  <sheetViews>
    <sheetView topLeftCell="F1" zoomScale="120" zoomScaleNormal="120" workbookViewId="0">
      <selection activeCell="F1" sqref="F1"/>
    </sheetView>
  </sheetViews>
  <sheetFormatPr baseColWidth="10" defaultRowHeight="15" x14ac:dyDescent="0.2"/>
  <cols>
    <col min="1" max="1" width="33.5" bestFit="1" customWidth="1"/>
    <col min="6" max="6" width="24.83203125" bestFit="1" customWidth="1"/>
    <col min="7" max="7" width="25.33203125" bestFit="1" customWidth="1"/>
    <col min="8" max="8" width="18.1640625" customWidth="1"/>
    <col min="9" max="9" width="16.33203125" customWidth="1"/>
    <col min="10" max="10" width="13.83203125" customWidth="1"/>
    <col min="11" max="11" width="13.1640625" bestFit="1" customWidth="1"/>
  </cols>
  <sheetData>
    <row r="1" spans="1:10" x14ac:dyDescent="0.2">
      <c r="F1" t="s">
        <v>253</v>
      </c>
    </row>
    <row r="2" spans="1:10" ht="16" thickBot="1" x14ac:dyDescent="0.25"/>
    <row r="3" spans="1:10" ht="17" thickBot="1" x14ac:dyDescent="0.25">
      <c r="A3" s="67" t="s">
        <v>153</v>
      </c>
      <c r="B3" s="68">
        <v>7.9655394554000001</v>
      </c>
      <c r="C3" s="68">
        <v>6.9458559626999996</v>
      </c>
      <c r="D3" s="68">
        <v>8.9869518789999994</v>
      </c>
      <c r="E3" s="68">
        <v>1</v>
      </c>
      <c r="F3" s="69" t="s">
        <v>154</v>
      </c>
      <c r="G3" s="69" t="s">
        <v>155</v>
      </c>
      <c r="H3" s="70" t="s">
        <v>156</v>
      </c>
      <c r="I3" s="69" t="s">
        <v>157</v>
      </c>
      <c r="J3" s="71" t="s">
        <v>158</v>
      </c>
    </row>
    <row r="4" spans="1:10" ht="16" thickBot="1" x14ac:dyDescent="0.25">
      <c r="A4" s="72" t="s">
        <v>159</v>
      </c>
      <c r="B4" s="73">
        <v>0.17987012860000001</v>
      </c>
      <c r="C4" s="73">
        <v>-1.2491809694</v>
      </c>
      <c r="D4" s="73">
        <v>1.6109709459999999</v>
      </c>
      <c r="E4" s="73">
        <v>0.60325070000000003</v>
      </c>
      <c r="F4" s="74"/>
      <c r="G4" s="74" t="s">
        <v>160</v>
      </c>
      <c r="H4" s="75">
        <v>7.9655394554000001</v>
      </c>
      <c r="I4" s="76" t="s">
        <v>254</v>
      </c>
      <c r="J4" s="77">
        <v>0.95</v>
      </c>
    </row>
    <row r="5" spans="1:10" ht="16" thickBot="1" x14ac:dyDescent="0.25">
      <c r="A5" s="72" t="s">
        <v>161</v>
      </c>
      <c r="B5" s="73">
        <v>1.8437037199999999E-2</v>
      </c>
      <c r="C5" s="73">
        <v>-3.3651442099999998E-2</v>
      </c>
      <c r="D5" s="73">
        <v>7.0482080000000003E-2</v>
      </c>
      <c r="E5" s="73">
        <v>0.7555482</v>
      </c>
      <c r="F5" s="74" t="s">
        <v>162</v>
      </c>
      <c r="G5" s="74" t="s">
        <v>163</v>
      </c>
      <c r="H5" s="75">
        <v>0.17987012860000001</v>
      </c>
      <c r="I5" s="76">
        <f>-1.249 - 1.611</f>
        <v>-2.8600000000000003</v>
      </c>
      <c r="J5" s="77" t="s">
        <v>4</v>
      </c>
    </row>
    <row r="6" spans="1:10" ht="16" thickBot="1" x14ac:dyDescent="0.25">
      <c r="A6" s="72" t="s">
        <v>164</v>
      </c>
      <c r="B6" s="73">
        <v>-0.107396856</v>
      </c>
      <c r="C6" s="73">
        <v>-0.14894012240000001</v>
      </c>
      <c r="D6" s="73">
        <v>-6.5888128000000004E-2</v>
      </c>
      <c r="E6" s="73">
        <v>0.99999979999999999</v>
      </c>
      <c r="F6" s="74" t="s">
        <v>165</v>
      </c>
      <c r="G6" s="74" t="s">
        <v>166</v>
      </c>
      <c r="H6" s="75">
        <v>1.8437037199999999E-2</v>
      </c>
      <c r="I6" s="76">
        <f>-0.034 - 0.07</f>
        <v>-0.10400000000000001</v>
      </c>
      <c r="J6" s="77" t="s">
        <v>4</v>
      </c>
    </row>
    <row r="7" spans="1:10" ht="16" thickBot="1" x14ac:dyDescent="0.25">
      <c r="A7" s="72" t="s">
        <v>167</v>
      </c>
      <c r="B7" s="73">
        <v>-7.8008258999999998E-3</v>
      </c>
      <c r="C7" s="73">
        <v>-3.5976514100000002E-2</v>
      </c>
      <c r="D7" s="73">
        <v>2.035141E-2</v>
      </c>
      <c r="E7" s="73">
        <v>0.70765549999999999</v>
      </c>
      <c r="F7" s="74"/>
      <c r="G7" s="74" t="s">
        <v>168</v>
      </c>
      <c r="H7" s="75">
        <v>-0.107396856</v>
      </c>
      <c r="I7" s="76">
        <f>-0.149 - -0.066</f>
        <v>-8.299999999999999E-2</v>
      </c>
      <c r="J7" s="77">
        <v>0.95</v>
      </c>
    </row>
    <row r="8" spans="1:10" ht="16" thickBot="1" x14ac:dyDescent="0.25">
      <c r="A8" s="72"/>
      <c r="B8" s="73"/>
      <c r="C8" s="73"/>
      <c r="D8" s="73"/>
      <c r="E8" s="73"/>
      <c r="F8" s="74"/>
      <c r="G8" s="74" t="s">
        <v>169</v>
      </c>
      <c r="H8" s="75">
        <v>-7.8008258999999998E-3</v>
      </c>
      <c r="I8" s="76">
        <f>-0.036 - 0.02</f>
        <v>-5.5999999999999994E-2</v>
      </c>
      <c r="J8" s="77" t="s">
        <v>4</v>
      </c>
    </row>
    <row r="9" spans="1:10" ht="16" thickBot="1" x14ac:dyDescent="0.25">
      <c r="A9" s="72" t="s">
        <v>170</v>
      </c>
      <c r="B9" s="73">
        <v>-7.2267589999999997E-4</v>
      </c>
      <c r="C9" s="73">
        <v>-1.7250669400000002E-2</v>
      </c>
      <c r="D9" s="73">
        <v>1.5791578000000001E-2</v>
      </c>
      <c r="E9" s="73">
        <v>0.5353734</v>
      </c>
      <c r="F9" s="74" t="s">
        <v>171</v>
      </c>
      <c r="G9" s="74" t="s">
        <v>172</v>
      </c>
      <c r="H9" s="75">
        <v>-7.2267589999999997E-4</v>
      </c>
      <c r="I9" s="76">
        <f>-0.017 - 0.016</f>
        <v>-3.3000000000000002E-2</v>
      </c>
      <c r="J9" s="77" t="s">
        <v>4</v>
      </c>
    </row>
    <row r="10" spans="1:10" ht="16" thickBot="1" x14ac:dyDescent="0.25">
      <c r="A10" s="72" t="s">
        <v>173</v>
      </c>
      <c r="B10" s="73">
        <v>1.212458E-3</v>
      </c>
      <c r="C10" s="73">
        <v>7.9298270000000004E-4</v>
      </c>
      <c r="D10" s="73">
        <v>1.631586E-3</v>
      </c>
      <c r="E10" s="73">
        <v>1</v>
      </c>
      <c r="F10" s="74" t="s">
        <v>174</v>
      </c>
      <c r="G10" s="74" t="s">
        <v>175</v>
      </c>
      <c r="H10" s="75">
        <v>1.212458E-3</v>
      </c>
      <c r="I10" s="76" t="s">
        <v>255</v>
      </c>
      <c r="J10" s="77">
        <v>0.95</v>
      </c>
    </row>
    <row r="11" spans="1:10" ht="16" thickBot="1" x14ac:dyDescent="0.25">
      <c r="A11" s="72"/>
      <c r="B11" s="73"/>
      <c r="C11" s="73"/>
      <c r="D11" s="73"/>
      <c r="E11" s="73"/>
      <c r="F11" s="74" t="s">
        <v>176</v>
      </c>
      <c r="G11" s="74" t="s">
        <v>177</v>
      </c>
      <c r="H11" s="75">
        <v>0.39542800189999999</v>
      </c>
      <c r="I11" s="76" t="s">
        <v>256</v>
      </c>
      <c r="J11" s="77">
        <v>0.95</v>
      </c>
    </row>
    <row r="12" spans="1:10" ht="16" thickBot="1" x14ac:dyDescent="0.25">
      <c r="A12" s="72" t="s">
        <v>178</v>
      </c>
      <c r="B12" s="73">
        <v>0.39542800189999999</v>
      </c>
      <c r="C12" s="73">
        <v>0.37323005510000001</v>
      </c>
      <c r="D12" s="73">
        <v>0.41760762600000001</v>
      </c>
      <c r="E12" s="73">
        <v>1</v>
      </c>
      <c r="F12" s="74" t="s">
        <v>179</v>
      </c>
      <c r="G12" s="74" t="s">
        <v>180</v>
      </c>
      <c r="H12" s="75">
        <v>-0.17446516449999999</v>
      </c>
      <c r="I12" s="76">
        <f>-0.201 - -0.148</f>
        <v>-5.3000000000000019E-2</v>
      </c>
      <c r="J12" s="77">
        <v>0.95</v>
      </c>
    </row>
    <row r="13" spans="1:10" ht="16" thickBot="1" x14ac:dyDescent="0.25">
      <c r="A13" s="72"/>
      <c r="B13" s="73"/>
      <c r="C13" s="73"/>
      <c r="D13" s="73"/>
      <c r="E13" s="73"/>
    </row>
    <row r="14" spans="1:10" ht="16" thickBot="1" x14ac:dyDescent="0.25">
      <c r="A14" s="72" t="s">
        <v>181</v>
      </c>
      <c r="B14" s="73">
        <v>-0.17446516449999999</v>
      </c>
      <c r="C14" s="73">
        <v>-0.20098010599999999</v>
      </c>
      <c r="D14" s="73">
        <v>-0.14797229200000001</v>
      </c>
      <c r="E14" s="73"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70D8-2AFB-4ABC-A7D9-BBFACD640073}">
  <dimension ref="A1:E23"/>
  <sheetViews>
    <sheetView zoomScale="120" zoomScaleNormal="120" workbookViewId="0"/>
  </sheetViews>
  <sheetFormatPr baseColWidth="10" defaultRowHeight="15" x14ac:dyDescent="0.2"/>
  <cols>
    <col min="1" max="1" width="19.1640625" customWidth="1"/>
    <col min="2" max="2" width="64.33203125" bestFit="1" customWidth="1"/>
    <col min="3" max="3" width="12.33203125" bestFit="1" customWidth="1"/>
    <col min="4" max="4" width="15" bestFit="1" customWidth="1"/>
  </cols>
  <sheetData>
    <row r="1" spans="1:5" x14ac:dyDescent="0.2">
      <c r="A1" t="s">
        <v>257</v>
      </c>
    </row>
    <row r="2" spans="1:5" ht="16" thickBot="1" x14ac:dyDescent="0.25"/>
    <row r="3" spans="1:5" ht="33" thickBot="1" x14ac:dyDescent="0.25">
      <c r="A3" s="69" t="s">
        <v>154</v>
      </c>
      <c r="B3" s="69" t="s">
        <v>155</v>
      </c>
      <c r="C3" s="70" t="s">
        <v>156</v>
      </c>
      <c r="D3" s="69" t="s">
        <v>182</v>
      </c>
      <c r="E3" s="71" t="s">
        <v>158</v>
      </c>
    </row>
    <row r="4" spans="1:5" ht="16" thickBot="1" x14ac:dyDescent="0.25">
      <c r="A4" s="78"/>
      <c r="B4" s="79" t="s">
        <v>160</v>
      </c>
      <c r="C4" s="75">
        <v>8.4726257319999991</v>
      </c>
      <c r="D4" s="80" t="s">
        <v>258</v>
      </c>
      <c r="E4" s="77">
        <v>0.9</v>
      </c>
    </row>
    <row r="5" spans="1:5" ht="16" thickBot="1" x14ac:dyDescent="0.25">
      <c r="A5" s="121" t="s">
        <v>162</v>
      </c>
      <c r="B5" s="79" t="s">
        <v>183</v>
      </c>
      <c r="C5" s="75">
        <v>0.99920475499999994</v>
      </c>
      <c r="D5" s="80" t="s">
        <v>259</v>
      </c>
      <c r="E5" s="77">
        <v>0.9</v>
      </c>
    </row>
    <row r="6" spans="1:5" ht="16" thickBot="1" x14ac:dyDescent="0.25">
      <c r="A6" s="122"/>
      <c r="B6" s="79" t="s">
        <v>184</v>
      </c>
      <c r="C6" s="75">
        <v>-0.71165043100000003</v>
      </c>
      <c r="D6" s="80" t="s">
        <v>260</v>
      </c>
      <c r="E6" s="77" t="s">
        <v>4</v>
      </c>
    </row>
    <row r="7" spans="1:5" ht="16" thickBot="1" x14ac:dyDescent="0.25">
      <c r="A7" s="123"/>
      <c r="B7" s="79" t="s">
        <v>185</v>
      </c>
      <c r="C7" s="75">
        <v>0.31966576000000002</v>
      </c>
      <c r="D7" s="80" t="s">
        <v>261</v>
      </c>
      <c r="E7" s="77" t="s">
        <v>4</v>
      </c>
    </row>
    <row r="8" spans="1:5" ht="16" thickBot="1" x14ac:dyDescent="0.25">
      <c r="A8" s="81" t="s">
        <v>165</v>
      </c>
      <c r="B8" s="81" t="s">
        <v>166</v>
      </c>
      <c r="C8" s="75">
        <v>9.9090059999999994E-2</v>
      </c>
      <c r="D8" s="80" t="s">
        <v>262</v>
      </c>
      <c r="E8" s="77">
        <v>0.95</v>
      </c>
    </row>
    <row r="9" spans="1:5" ht="16" thickBot="1" x14ac:dyDescent="0.25">
      <c r="A9" s="82"/>
      <c r="B9" s="82" t="s">
        <v>168</v>
      </c>
      <c r="C9" s="75">
        <v>-6.6807160000000004E-2</v>
      </c>
      <c r="D9" s="80" t="s">
        <v>263</v>
      </c>
      <c r="E9" s="77">
        <v>0.95</v>
      </c>
    </row>
    <row r="10" spans="1:5" ht="16" thickBot="1" x14ac:dyDescent="0.25">
      <c r="A10" s="83"/>
      <c r="B10" s="83" t="s">
        <v>169</v>
      </c>
      <c r="C10" s="75">
        <v>-1.5260350000000001E-2</v>
      </c>
      <c r="D10" s="80" t="s">
        <v>264</v>
      </c>
      <c r="E10" s="77" t="s">
        <v>4</v>
      </c>
    </row>
    <row r="11" spans="1:5" ht="16" thickBot="1" x14ac:dyDescent="0.25">
      <c r="A11" s="74" t="s">
        <v>171</v>
      </c>
      <c r="B11" s="74" t="s">
        <v>172</v>
      </c>
      <c r="C11" s="75">
        <v>5.1646098000000001E-2</v>
      </c>
      <c r="D11" s="80" t="s">
        <v>265</v>
      </c>
      <c r="E11" s="77">
        <v>0.95</v>
      </c>
    </row>
    <row r="12" spans="1:5" ht="16" thickBot="1" x14ac:dyDescent="0.25">
      <c r="A12" s="124" t="s">
        <v>186</v>
      </c>
      <c r="B12" s="81" t="s">
        <v>187</v>
      </c>
      <c r="C12" s="75">
        <v>1.8535935880000001</v>
      </c>
      <c r="D12" s="80" t="s">
        <v>266</v>
      </c>
      <c r="E12" s="77">
        <v>0.95</v>
      </c>
    </row>
    <row r="13" spans="1:5" ht="16" thickBot="1" x14ac:dyDescent="0.25">
      <c r="A13" s="125"/>
      <c r="B13" s="82" t="s">
        <v>188</v>
      </c>
      <c r="C13" s="75">
        <v>1.49178648</v>
      </c>
      <c r="D13" s="80" t="s">
        <v>267</v>
      </c>
      <c r="E13" s="77">
        <v>0.95</v>
      </c>
    </row>
    <row r="14" spans="1:5" ht="16" thickBot="1" x14ac:dyDescent="0.25">
      <c r="A14" s="125"/>
      <c r="B14" s="82" t="s">
        <v>189</v>
      </c>
      <c r="C14" s="75">
        <v>-4.0451881000000002E-2</v>
      </c>
      <c r="D14" s="80" t="s">
        <v>268</v>
      </c>
      <c r="E14" s="77" t="s">
        <v>4</v>
      </c>
    </row>
    <row r="15" spans="1:5" ht="16" thickBot="1" x14ac:dyDescent="0.25">
      <c r="A15" s="125"/>
      <c r="B15" s="82" t="s">
        <v>190</v>
      </c>
      <c r="C15" s="75">
        <v>0.123684794</v>
      </c>
      <c r="D15" s="80" t="s">
        <v>269</v>
      </c>
      <c r="E15" s="77" t="s">
        <v>4</v>
      </c>
    </row>
    <row r="16" spans="1:5" ht="16" thickBot="1" x14ac:dyDescent="0.25">
      <c r="A16" s="125"/>
      <c r="B16" s="82" t="s">
        <v>191</v>
      </c>
      <c r="C16" s="75">
        <v>0.37218719700000003</v>
      </c>
      <c r="D16" s="80" t="s">
        <v>270</v>
      </c>
      <c r="E16" s="77">
        <v>0.95</v>
      </c>
    </row>
    <row r="17" spans="1:5" ht="16" thickBot="1" x14ac:dyDescent="0.25">
      <c r="A17" s="125"/>
      <c r="B17" s="82" t="s">
        <v>192</v>
      </c>
      <c r="C17" s="75">
        <v>0.19170190400000001</v>
      </c>
      <c r="D17" s="80" t="s">
        <v>271</v>
      </c>
      <c r="E17" s="77">
        <v>0.95</v>
      </c>
    </row>
    <row r="18" spans="1:5" ht="16" thickBot="1" x14ac:dyDescent="0.25">
      <c r="A18" s="125"/>
      <c r="B18" s="82" t="s">
        <v>193</v>
      </c>
      <c r="C18" s="75">
        <v>0.13777899699999999</v>
      </c>
      <c r="D18" s="80" t="s">
        <v>272</v>
      </c>
      <c r="E18" s="77">
        <v>0.95</v>
      </c>
    </row>
    <row r="19" spans="1:5" ht="16" thickBot="1" x14ac:dyDescent="0.25">
      <c r="A19" s="126"/>
      <c r="B19" s="83" t="s">
        <v>194</v>
      </c>
      <c r="C19" s="75">
        <v>-1.8860938000000001E-2</v>
      </c>
      <c r="D19" s="80" t="s">
        <v>273</v>
      </c>
      <c r="E19" s="77" t="s">
        <v>4</v>
      </c>
    </row>
    <row r="20" spans="1:5" ht="16" thickBot="1" x14ac:dyDescent="0.25">
      <c r="A20" s="74" t="s">
        <v>176</v>
      </c>
      <c r="B20" s="74" t="s">
        <v>177</v>
      </c>
      <c r="C20" s="75">
        <v>0.22765380099999999</v>
      </c>
      <c r="D20" s="80" t="s">
        <v>274</v>
      </c>
      <c r="E20" s="77">
        <v>0.95</v>
      </c>
    </row>
    <row r="21" spans="1:5" ht="16" thickBot="1" x14ac:dyDescent="0.25">
      <c r="A21" s="124" t="s">
        <v>195</v>
      </c>
      <c r="B21" s="84" t="s">
        <v>196</v>
      </c>
      <c r="C21" s="75">
        <v>-0.12050437899999999</v>
      </c>
      <c r="D21" s="80" t="s">
        <v>275</v>
      </c>
      <c r="E21" s="77">
        <v>0.95</v>
      </c>
    </row>
    <row r="22" spans="1:5" ht="16" thickBot="1" x14ac:dyDescent="0.25">
      <c r="A22" s="125"/>
      <c r="B22" s="85" t="s">
        <v>197</v>
      </c>
      <c r="C22" s="75">
        <v>0.16250489700000001</v>
      </c>
      <c r="D22" s="80" t="s">
        <v>276</v>
      </c>
      <c r="E22" s="77">
        <v>0.95</v>
      </c>
    </row>
    <row r="23" spans="1:5" ht="16" thickBot="1" x14ac:dyDescent="0.25">
      <c r="A23" s="126"/>
      <c r="B23" s="86" t="s">
        <v>198</v>
      </c>
      <c r="C23" s="75">
        <v>3.5610646000000003E-2</v>
      </c>
      <c r="D23" s="80" t="s">
        <v>277</v>
      </c>
      <c r="E23" s="77" t="s">
        <v>4</v>
      </c>
    </row>
  </sheetData>
  <mergeCells count="3">
    <mergeCell ref="A5:A7"/>
    <mergeCell ref="A12:A19"/>
    <mergeCell ref="A21:A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E01D0-86D1-4EF3-990C-7EC4B9A052E3}">
  <dimension ref="A1:E12"/>
  <sheetViews>
    <sheetView zoomScale="130" zoomScaleNormal="130" workbookViewId="0"/>
  </sheetViews>
  <sheetFormatPr baseColWidth="10" defaultRowHeight="15" x14ac:dyDescent="0.2"/>
  <cols>
    <col min="1" max="1" width="15" bestFit="1" customWidth="1"/>
    <col min="2" max="2" width="52.5" bestFit="1" customWidth="1"/>
    <col min="3" max="3" width="14.5" customWidth="1"/>
    <col min="4" max="4" width="15.83203125" bestFit="1" customWidth="1"/>
  </cols>
  <sheetData>
    <row r="1" spans="1:5" x14ac:dyDescent="0.2">
      <c r="A1" t="s">
        <v>278</v>
      </c>
    </row>
    <row r="2" spans="1:5" ht="16" thickBot="1" x14ac:dyDescent="0.25"/>
    <row r="3" spans="1:5" ht="33" thickBot="1" x14ac:dyDescent="0.25">
      <c r="A3" s="69" t="s">
        <v>154</v>
      </c>
      <c r="B3" s="69" t="s">
        <v>155</v>
      </c>
      <c r="C3" s="70" t="s">
        <v>156</v>
      </c>
      <c r="D3" s="69" t="s">
        <v>182</v>
      </c>
      <c r="E3" s="71" t="s">
        <v>158</v>
      </c>
    </row>
    <row r="4" spans="1:5" ht="16" thickBot="1" x14ac:dyDescent="0.25">
      <c r="A4" s="74"/>
      <c r="B4" s="74" t="s">
        <v>160</v>
      </c>
      <c r="C4" s="75">
        <v>8.1582803726000002</v>
      </c>
      <c r="D4" s="76" t="s">
        <v>279</v>
      </c>
      <c r="E4" s="77">
        <v>0.95</v>
      </c>
    </row>
    <row r="5" spans="1:5" ht="16" thickBot="1" x14ac:dyDescent="0.25">
      <c r="A5" s="127" t="s">
        <v>162</v>
      </c>
      <c r="B5" s="79" t="s">
        <v>183</v>
      </c>
      <c r="C5" s="75">
        <v>0.21987389030000001</v>
      </c>
      <c r="D5" s="80" t="s">
        <v>280</v>
      </c>
      <c r="E5" s="77" t="s">
        <v>4</v>
      </c>
    </row>
    <row r="6" spans="1:5" ht="16" thickBot="1" x14ac:dyDescent="0.25">
      <c r="A6" s="128"/>
      <c r="B6" s="79" t="s">
        <v>184</v>
      </c>
      <c r="C6" s="75">
        <v>-9.0718969699999999E-2</v>
      </c>
      <c r="D6" s="80" t="s">
        <v>281</v>
      </c>
      <c r="E6" s="77" t="s">
        <v>4</v>
      </c>
    </row>
    <row r="7" spans="1:5" ht="16" thickBot="1" x14ac:dyDescent="0.25">
      <c r="A7" s="129"/>
      <c r="B7" s="79" t="s">
        <v>185</v>
      </c>
      <c r="C7" s="75">
        <v>0.10855783519999999</v>
      </c>
      <c r="D7" s="80" t="s">
        <v>282</v>
      </c>
      <c r="E7" s="77" t="s">
        <v>4</v>
      </c>
    </row>
    <row r="8" spans="1:5" ht="16" thickBot="1" x14ac:dyDescent="0.25">
      <c r="A8" s="81" t="s">
        <v>165</v>
      </c>
      <c r="B8" s="81" t="s">
        <v>166</v>
      </c>
      <c r="C8" s="75">
        <v>3.5905104100000002E-2</v>
      </c>
      <c r="D8" s="80" t="s">
        <v>283</v>
      </c>
      <c r="E8" s="77">
        <v>0.9</v>
      </c>
    </row>
    <row r="9" spans="1:5" ht="16" thickBot="1" x14ac:dyDescent="0.25">
      <c r="A9" s="82"/>
      <c r="B9" s="82" t="s">
        <v>168</v>
      </c>
      <c r="C9" s="75">
        <v>-0.1089237705</v>
      </c>
      <c r="D9" s="80" t="s">
        <v>284</v>
      </c>
      <c r="E9" s="77">
        <v>0.95</v>
      </c>
    </row>
    <row r="10" spans="1:5" ht="16" thickBot="1" x14ac:dyDescent="0.25">
      <c r="A10" s="83"/>
      <c r="B10" s="83" t="s">
        <v>169</v>
      </c>
      <c r="C10" s="75">
        <v>-4.5919715999999996E-3</v>
      </c>
      <c r="D10" s="80" t="s">
        <v>285</v>
      </c>
      <c r="E10" s="77" t="s">
        <v>4</v>
      </c>
    </row>
    <row r="11" spans="1:5" ht="16" thickBot="1" x14ac:dyDescent="0.25">
      <c r="A11" s="74" t="s">
        <v>171</v>
      </c>
      <c r="B11" s="74" t="s">
        <v>172</v>
      </c>
      <c r="C11" s="75">
        <v>3.0080550000000003E-4</v>
      </c>
      <c r="D11" s="80" t="s">
        <v>286</v>
      </c>
      <c r="E11" s="77" t="s">
        <v>4</v>
      </c>
    </row>
    <row r="12" spans="1:5" ht="16" thickBot="1" x14ac:dyDescent="0.25">
      <c r="A12" s="74" t="s">
        <v>176</v>
      </c>
      <c r="B12" s="74" t="s">
        <v>177</v>
      </c>
      <c r="C12" s="75">
        <v>0.42379108069999999</v>
      </c>
      <c r="D12" s="80" t="s">
        <v>287</v>
      </c>
      <c r="E12" s="77">
        <v>0.95</v>
      </c>
    </row>
  </sheetData>
  <mergeCells count="1">
    <mergeCell ref="A5:A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Supp Table 1</vt:lpstr>
      <vt:lpstr>Supp Table 2</vt:lpstr>
      <vt:lpstr>Supp Table 3</vt:lpstr>
      <vt:lpstr>Supp Table 4</vt:lpstr>
      <vt:lpstr>Supp Table 5</vt:lpstr>
      <vt:lpstr>Supp Table 6</vt:lpstr>
      <vt:lpstr>Supp Table 7</vt:lpstr>
      <vt:lpstr>Supp Table 8</vt:lpstr>
      <vt:lpstr>'Supp Table 1'!Print_Area</vt:lpstr>
      <vt:lpstr>'Supp Table 2'!Print_Area</vt:lpstr>
      <vt:lpstr>'Supp Table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M. Inoriza</dc:creator>
  <cp:lastModifiedBy>Beth Kumar</cp:lastModifiedBy>
  <dcterms:created xsi:type="dcterms:W3CDTF">2023-06-28T13:21:42Z</dcterms:created>
  <dcterms:modified xsi:type="dcterms:W3CDTF">2023-06-30T21:54:58Z</dcterms:modified>
</cp:coreProperties>
</file>